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esktop\29_01_2024\Actualització transparència\informes_transparència\Actualitzats_2024\"/>
    </mc:Choice>
  </mc:AlternateContent>
  <xr:revisionPtr revIDLastSave="0" documentId="13_ncr:1_{1C39F188-BCEB-421F-B897-2821C9BE465C}" xr6:coauthVersionLast="47" xr6:coauthVersionMax="47" xr10:uidLastSave="{00000000-0000-0000-0000-000000000000}"/>
  <bookViews>
    <workbookView xWindow="-120" yWindow="-120" windowWidth="38640" windowHeight="21240" tabRatio="695" xr2:uid="{00000000-000D-0000-FFFF-FFFF00000000}"/>
  </bookViews>
  <sheets>
    <sheet name="Demanda" sheetId="48" r:id="rId1"/>
  </sheets>
  <definedNames>
    <definedName name="aaaqqqqq" localSheetId="0">#REF!</definedName>
    <definedName name="aaaqqqqq">#REF!</definedName>
    <definedName name="_xlnm.Database" localSheetId="0">#REF!</definedName>
    <definedName name="_xlnm.Database">#REF!</definedName>
    <definedName name="credits_master" localSheetId="0">#REF!:#REF!</definedName>
    <definedName name="credits_master">#REF!:#REF!</definedName>
    <definedName name="dades" localSheetId="0">#REF!:#REF!</definedName>
    <definedName name="dades">#REF!:#REF!</definedName>
    <definedName name="prova">#REF!</definedName>
    <definedName name="ssss" localSheetId="0">#REF!:#REF!</definedName>
    <definedName name="ssss">#REF!:#REF!</definedName>
    <definedName name="taul5" localSheetId="0">#REF!</definedName>
    <definedName name="taul5">#REF!</definedName>
    <definedName name="_xlnm.Print_Titles" localSheetId="0">Demanda!$A:$B</definedName>
    <definedName name="x" localSheetId="0">#REF!</definedName>
    <definedName name="x">#REF!</definedName>
    <definedName name="xxxx" localSheetId="0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8" l="1"/>
  <c r="E33" i="48"/>
  <c r="E20" i="48"/>
  <c r="D21" i="48"/>
  <c r="C21" i="48"/>
  <c r="D47" i="48"/>
  <c r="C47" i="48"/>
  <c r="E46" i="48"/>
  <c r="E25" i="48"/>
  <c r="E90" i="48"/>
  <c r="E89" i="48"/>
  <c r="E86" i="48"/>
  <c r="E85" i="48"/>
  <c r="E84" i="48"/>
  <c r="E83" i="48"/>
  <c r="E80" i="48"/>
  <c r="E79" i="48"/>
  <c r="E78" i="48"/>
  <c r="E75" i="48"/>
  <c r="E74" i="48"/>
  <c r="E73" i="48"/>
  <c r="E72" i="48"/>
  <c r="E71" i="48"/>
  <c r="E70" i="48"/>
  <c r="E69" i="48"/>
  <c r="E68" i="48"/>
  <c r="E67" i="48"/>
  <c r="E64" i="48"/>
  <c r="E63" i="48"/>
  <c r="E62" i="48"/>
  <c r="E61" i="48"/>
  <c r="E58" i="48"/>
  <c r="E57" i="48"/>
  <c r="E56" i="48"/>
  <c r="E55" i="48"/>
  <c r="E54" i="48"/>
  <c r="E53" i="48"/>
  <c r="E52" i="48"/>
  <c r="E51" i="48"/>
  <c r="E50" i="48"/>
  <c r="E49" i="48"/>
  <c r="E45" i="48"/>
  <c r="E44" i="48"/>
  <c r="E43" i="48"/>
  <c r="E40" i="48"/>
  <c r="E39" i="48"/>
  <c r="E38" i="48"/>
  <c r="E35" i="48"/>
  <c r="E34" i="48"/>
  <c r="E31" i="48"/>
  <c r="E30" i="48"/>
  <c r="E29" i="48"/>
  <c r="E28" i="48"/>
  <c r="E24" i="48"/>
  <c r="E23" i="48"/>
  <c r="E19" i="48"/>
  <c r="E18" i="48"/>
  <c r="E17" i="48"/>
  <c r="E16" i="48"/>
  <c r="E15" i="48"/>
  <c r="E14" i="48"/>
  <c r="E13" i="48"/>
  <c r="E10" i="48"/>
  <c r="C11" i="48" l="1"/>
  <c r="C26" i="48"/>
  <c r="C36" i="48"/>
  <c r="C41" i="48"/>
  <c r="C59" i="48"/>
  <c r="C65" i="48"/>
  <c r="C76" i="48"/>
  <c r="C81" i="48"/>
  <c r="C87" i="48"/>
  <c r="C91" i="48"/>
  <c r="C92" i="48" l="1"/>
  <c r="D91" i="48" l="1"/>
  <c r="E91" i="48" s="1"/>
  <c r="D87" i="48"/>
  <c r="E87" i="48" s="1"/>
  <c r="D81" i="48"/>
  <c r="E81" i="48" s="1"/>
  <c r="D76" i="48"/>
  <c r="E76" i="48" s="1"/>
  <c r="D65" i="48"/>
  <c r="E65" i="48" s="1"/>
  <c r="D59" i="48"/>
  <c r="E59" i="48" s="1"/>
  <c r="E47" i="48"/>
  <c r="D41" i="48"/>
  <c r="E41" i="48" s="1"/>
  <c r="D36" i="48"/>
  <c r="E36" i="48" s="1"/>
  <c r="D26" i="48"/>
  <c r="E26" i="48" s="1"/>
  <c r="E21" i="48"/>
  <c r="D11" i="48"/>
  <c r="E11" i="48" s="1"/>
  <c r="D92" i="48" l="1"/>
  <c r="E92" i="48" s="1"/>
</calcChain>
</file>

<file path=xl/sharedStrings.xml><?xml version="1.0" encoding="utf-8"?>
<sst xmlns="http://schemas.openxmlformats.org/spreadsheetml/2006/main" count="92" uniqueCount="80">
  <si>
    <t>TOTAL</t>
  </si>
  <si>
    <t>Centre</t>
  </si>
  <si>
    <t>Escola Tècnica Superior d'Enginyeria</t>
  </si>
  <si>
    <t>Escola Tècnica Superior d'Enginyeria Química</t>
  </si>
  <si>
    <t>Facultat d'Enologia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</si>
  <si>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</si>
  <si>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</si>
  <si>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</si>
  <si>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</si>
  <si>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</si>
  <si>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Titulació</t>
  </si>
  <si>
    <t>Escola Tècnica Superior d'Arquitectura</t>
  </si>
  <si>
    <t>Arquitectura</t>
  </si>
  <si>
    <t>Enginyeria Elèctrica</t>
  </si>
  <si>
    <t>Enginyeria Química</t>
  </si>
  <si>
    <t>Facultat d'Economia i Empresa</t>
  </si>
  <si>
    <t>Administració i Direcció d'Empreses</t>
  </si>
  <si>
    <t>Economia</t>
  </si>
  <si>
    <t>Finances i Comptabilitat</t>
  </si>
  <si>
    <t>Enologia</t>
  </si>
  <si>
    <t>Biotecnologia</t>
  </si>
  <si>
    <t>Facultat d'Infermeria</t>
  </si>
  <si>
    <t>Infermeria</t>
  </si>
  <si>
    <t>Educació Infantil</t>
  </si>
  <si>
    <t>Educació Primària</t>
  </si>
  <si>
    <t>Educació Social</t>
  </si>
  <si>
    <t>Pedagogia</t>
  </si>
  <si>
    <t>Psicologia</t>
  </si>
  <si>
    <t>Dret</t>
  </si>
  <si>
    <t>Treball Social</t>
  </si>
  <si>
    <t>Anglès</t>
  </si>
  <si>
    <t>Història</t>
  </si>
  <si>
    <t>Comunicació Audiovisual</t>
  </si>
  <si>
    <t>Llengua i Literatura Catalanes</t>
  </si>
  <si>
    <t>Llengua i Literatura Hispàniques</t>
  </si>
  <si>
    <t>Periodisme</t>
  </si>
  <si>
    <t>Publicitat i Relacions Públiques</t>
  </si>
  <si>
    <t>Fisioteràpia</t>
  </si>
  <si>
    <t>Medicina</t>
  </si>
  <si>
    <t>Nutrició Humana i Dietètica</t>
  </si>
  <si>
    <t>Bioquímica i Biologia Molecular</t>
  </si>
  <si>
    <t>Química</t>
  </si>
  <si>
    <t>Facultat de Turisme i Geografia</t>
  </si>
  <si>
    <t xml:space="preserve">Enginyeria Electrònica Industrial i Automàtica </t>
  </si>
  <si>
    <t xml:space="preserve">Enginyeria Informàtica </t>
  </si>
  <si>
    <t xml:space="preserve">Enginyeria Mecànica </t>
  </si>
  <si>
    <t>Administració i Direcció d'Empreses (CTE)</t>
  </si>
  <si>
    <t>Infermeria (CTE)</t>
  </si>
  <si>
    <t>Infermeria (el Vendrell)</t>
  </si>
  <si>
    <t>Educació Infantil (CTE)</t>
  </si>
  <si>
    <t>Educació Infantil (el Vendrell)</t>
  </si>
  <si>
    <t>Educació Primària (CTE)</t>
  </si>
  <si>
    <t>Antropologia i Evolució Humana</t>
  </si>
  <si>
    <t>Places ofertes</t>
  </si>
  <si>
    <t>Demanda 1a opció</t>
  </si>
  <si>
    <t>Ràtio demanda/
oferta (%)</t>
  </si>
  <si>
    <t xml:space="preserve">Enginyeria Elèctrica+Enginyeria Electrònica Industrial i Automàtica </t>
  </si>
  <si>
    <t>Administració i Direcció d'Empreses+Dret</t>
  </si>
  <si>
    <t>Administració i Direcció d'Empreses+Finances i Comptabilitat</t>
  </si>
  <si>
    <t xml:space="preserve">Biotecnologia+Enginyeria Informàtica </t>
  </si>
  <si>
    <t>Educació Infantil+Educació Primària</t>
  </si>
  <si>
    <t>Bioquímica i Biologia Molecular+Biotecnologia</t>
  </si>
  <si>
    <t>Font: Oficina d'Accés a la Universitat. S'hi inclouen centres integrats.</t>
  </si>
  <si>
    <t>Enginyeria Biomèdica</t>
  </si>
  <si>
    <t>Enginyeria de Sistemes i Serveis de Telecomunicacions</t>
  </si>
  <si>
    <t>Enginyeria de Bioprocessos Alimentaris</t>
  </si>
  <si>
    <t>Història de l'Art i Arqueologia</t>
  </si>
  <si>
    <t>Química (en anglès)</t>
  </si>
  <si>
    <t>Geografia, Anàlisi Territorial i Sostenibilitat</t>
  </si>
  <si>
    <t>Enginyeria Biomèdica+Enginyeria de Sistemes i Serveis de Telecomunicacions</t>
  </si>
  <si>
    <t>Educació Infantil+Educació Primària (CTE)</t>
  </si>
  <si>
    <t>Infermeria (Vilafranca del Penedès)</t>
  </si>
  <si>
    <t>Dret+Relacions Laborals i Recursos Humans</t>
  </si>
  <si>
    <t>Relacions Laborals i Recursos Humans</t>
  </si>
  <si>
    <t>Gestió en Turisme i Hoteleria</t>
  </si>
  <si>
    <t>Enginyeria Matemàtica i Física</t>
  </si>
  <si>
    <t>Administració i Direcció d'Empreses+Màrqueting "ESIC"</t>
  </si>
  <si>
    <t>Administració i Direcció d'Empreses+Màrqueting "ESIC" (CTE)</t>
  </si>
  <si>
    <t>Relació demanda en primera opció i oferta de places en estudis de grau. Curs 2023-24</t>
  </si>
  <si>
    <t xml:space="preserve">Data de referència: 29 de gener de 2024 (dades corresponents a la primera assignació de juny)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</si>
</sst>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_-* #,##0.00\ [$€-1]_-;\-* #,##0.00\ [$€-1]_-;_-* &quot;-&quot;??\ [$€-1]_-"/>
    <numFmt numFmtId="166" formatCode="0.0%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Helvetica*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5" fillId="2" borderId="1" applyFont="0" applyFill="0" applyBorder="0" applyAlignment="0" applyProtection="0">
      <alignment horizontal="center" vertical="center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9" fontId="7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2">
    <xf numFmtId="0" fontId="0" fillId="0" borderId="0" xfId="0"/>
    <xf numFmtId="0" fontId="12" fillId="0" borderId="0" xfId="6" applyFont="1"/>
    <xf numFmtId="0" fontId="12" fillId="0" borderId="0" xfId="6" applyFont="1" applyAlignment="1">
      <alignment horizontal="center"/>
    </xf>
    <xf numFmtId="0" fontId="13" fillId="0" borderId="0" xfId="5" applyFont="1" applyAlignment="1">
      <alignment horizontal="left" vertical="top"/>
    </xf>
    <xf numFmtId="0" fontId="8" fillId="3" borderId="7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166" fontId="8" fillId="4" borderId="3" xfId="3" applyNumberFormat="1" applyFont="1" applyFill="1" applyBorder="1" applyAlignment="1">
      <alignment horizontal="center" vertical="center"/>
    </xf>
    <xf numFmtId="0" fontId="18" fillId="0" borderId="0" xfId="6" applyFont="1"/>
    <xf numFmtId="0" fontId="19" fillId="0" borderId="0" xfId="7" applyFont="1" applyAlignment="1">
      <alignment horizontal="left"/>
    </xf>
    <xf numFmtId="0" fontId="9" fillId="3" borderId="7" xfId="7" applyFont="1" applyFill="1" applyBorder="1" applyAlignment="1">
      <alignment vertical="center"/>
    </xf>
    <xf numFmtId="0" fontId="6" fillId="3" borderId="7" xfId="7" applyFont="1" applyFill="1" applyBorder="1" applyAlignment="1">
      <alignment horizontal="left" vertical="center"/>
    </xf>
    <xf numFmtId="0" fontId="9" fillId="3" borderId="2" xfId="7" applyFont="1" applyFill="1" applyBorder="1" applyAlignment="1">
      <alignment vertical="center"/>
    </xf>
    <xf numFmtId="0" fontId="6" fillId="3" borderId="2" xfId="7" applyFont="1" applyFill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14" fillId="0" borderId="2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 wrapText="1"/>
    </xf>
    <xf numFmtId="0" fontId="10" fillId="0" borderId="2" xfId="7" applyFont="1" applyBorder="1" applyAlignment="1">
      <alignment horizontal="center" vertical="center"/>
    </xf>
    <xf numFmtId="3" fontId="8" fillId="4" borderId="3" xfId="7" applyNumberFormat="1" applyFont="1" applyFill="1" applyBorder="1" applyAlignment="1">
      <alignment horizontal="center" vertical="center"/>
    </xf>
    <xf numFmtId="0" fontId="3" fillId="0" borderId="2" xfId="7" applyFont="1" applyBorder="1" applyAlignment="1">
      <alignment horizontal="left" vertical="center"/>
    </xf>
    <xf numFmtId="3" fontId="9" fillId="0" borderId="2" xfId="7" applyNumberFormat="1" applyFont="1" applyBorder="1" applyAlignment="1">
      <alignment horizontal="center" vertical="center"/>
    </xf>
    <xf numFmtId="0" fontId="14" fillId="0" borderId="2" xfId="7" applyFont="1" applyBorder="1" applyAlignment="1">
      <alignment horizontal="left" vertical="center" wrapText="1"/>
    </xf>
    <xf numFmtId="3" fontId="3" fillId="0" borderId="2" xfId="7" applyNumberFormat="1" applyFont="1" applyBorder="1" applyAlignment="1">
      <alignment horizontal="center" vertical="center"/>
    </xf>
    <xf numFmtId="0" fontId="15" fillId="0" borderId="2" xfId="7" applyFont="1" applyBorder="1" applyAlignment="1">
      <alignment horizontal="left" vertical="center"/>
    </xf>
    <xf numFmtId="0" fontId="3" fillId="0" borderId="8" xfId="7" applyFont="1" applyBorder="1" applyAlignment="1">
      <alignment horizontal="left" vertical="center"/>
    </xf>
    <xf numFmtId="3" fontId="9" fillId="0" borderId="4" xfId="7" applyNumberFormat="1" applyFont="1" applyBorder="1" applyAlignment="1">
      <alignment horizontal="center" vertical="center"/>
    </xf>
    <xf numFmtId="166" fontId="10" fillId="0" borderId="2" xfId="3" applyNumberFormat="1" applyFont="1" applyBorder="1" applyAlignment="1">
      <alignment horizontal="center" vertical="center"/>
    </xf>
    <xf numFmtId="166" fontId="9" fillId="0" borderId="2" xfId="3" applyNumberFormat="1" applyFont="1" applyBorder="1" applyAlignment="1">
      <alignment horizontal="center" vertical="center"/>
    </xf>
    <xf numFmtId="0" fontId="8" fillId="5" borderId="6" xfId="5" applyFont="1" applyFill="1" applyBorder="1" applyAlignment="1">
      <alignment horizontal="center" wrapText="1"/>
    </xf>
    <xf numFmtId="0" fontId="8" fillId="5" borderId="5" xfId="5" applyFont="1" applyFill="1" applyBorder="1" applyAlignment="1">
      <alignment horizontal="center" wrapText="1"/>
    </xf>
    <xf numFmtId="0" fontId="8" fillId="4" borderId="3" xfId="7" applyFont="1" applyFill="1" applyBorder="1" applyAlignment="1">
      <alignment horizontal="left" vertical="center"/>
    </xf>
    <xf numFmtId="0" fontId="6" fillId="5" borderId="6" xfId="6" applyFont="1" applyFill="1" applyBorder="1" applyAlignment="1">
      <alignment horizontal="left"/>
    </xf>
    <xf numFmtId="0" fontId="6" fillId="5" borderId="5" xfId="6" applyFont="1" applyFill="1" applyBorder="1" applyAlignment="1">
      <alignment horizontal="left"/>
    </xf>
  </cellXfs>
  <cellStyles count="24">
    <cellStyle name="Estilo 1" xfId="9" xr:uid="{00000000-0005-0000-0000-000000000000}"/>
    <cellStyle name="Euro" xfId="10" xr:uid="{00000000-0005-0000-0000-000001000000}"/>
    <cellStyle name="Normal" xfId="0" builtinId="0"/>
    <cellStyle name="Normal 2" xfId="1" xr:uid="{00000000-0005-0000-0000-000003000000}"/>
    <cellStyle name="Normal 2 2" xfId="11" xr:uid="{00000000-0005-0000-0000-000004000000}"/>
    <cellStyle name="Normal 2 2 2" xfId="12" xr:uid="{00000000-0005-0000-0000-000005000000}"/>
    <cellStyle name="Normal 3" xfId="6" xr:uid="{00000000-0005-0000-0000-000006000000}"/>
    <cellStyle name="Normal 3 2" xfId="7" xr:uid="{00000000-0005-0000-0000-000007000000}"/>
    <cellStyle name="Normal 4" xfId="13" xr:uid="{00000000-0005-0000-0000-000008000000}"/>
    <cellStyle name="Normal 4 2" xfId="14" xr:uid="{00000000-0005-0000-0000-000009000000}"/>
    <cellStyle name="Normal 5" xfId="15" xr:uid="{00000000-0005-0000-0000-00000A000000}"/>
    <cellStyle name="Normal 6" xfId="16" xr:uid="{00000000-0005-0000-0000-00000B000000}"/>
    <cellStyle name="Normal 7" xfId="17" xr:uid="{00000000-0005-0000-0000-00000C000000}"/>
    <cellStyle name="Normal 8" xfId="18" xr:uid="{00000000-0005-0000-0000-00000D000000}"/>
    <cellStyle name="Normal_Alumnes99_00(31març))" xfId="5" xr:uid="{00000000-0005-0000-0000-00000E000000}"/>
    <cellStyle name="Ocult" xfId="2" xr:uid="{00000000-0005-0000-0000-00000F000000}"/>
    <cellStyle name="Percentatge 2" xfId="8" xr:uid="{00000000-0005-0000-0000-000011000000}"/>
    <cellStyle name="Porcentaje" xfId="3" builtinId="5"/>
    <cellStyle name="Porcentual 2" xfId="4" xr:uid="{00000000-0005-0000-0000-000012000000}"/>
    <cellStyle name="Porcentual 2 2" xfId="19" xr:uid="{00000000-0005-0000-0000-000013000000}"/>
    <cellStyle name="Porcentual 2 2 2" xfId="20" xr:uid="{00000000-0005-0000-0000-000014000000}"/>
    <cellStyle name="Porcentual 2 3" xfId="21" xr:uid="{00000000-0005-0000-0000-000015000000}"/>
    <cellStyle name="Porcentual 3" xfId="22" xr:uid="{00000000-0005-0000-0000-000016000000}"/>
    <cellStyle name="Porcentual 4" xfId="23" xr:uid="{00000000-0005-0000-0000-000017000000}"/>
  </cellStyles>
  <dxfs count="36"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0000"/>
      <color rgb="FFEC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Verdana" pitchFamily="34" charset="0"/>
              </a:defRPr>
            </a:pPr>
            <a:r>
              <a:rPr lang="es-ES" sz="1000">
                <a:latin typeface="Verdana" pitchFamily="34" charset="0"/>
              </a:rPr>
              <a:t>Evolució demanda en 1a opció es estudis homologats de 1r, i 1r i 2n cicle</a:t>
            </a:r>
          </a:p>
        </c:rich>
      </c:tx>
      <c:layout>
        <c:manualLayout>
          <c:xMode val="edge"/>
          <c:yMode val="edge"/>
          <c:x val="6.4581188030576137E-2"/>
          <c:y val="2.9661016949152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('Dem.1a-assignació juliol 11-12'!#REF!,'Dem.1a-assignació juliol 11-12'!#REF!)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'Dem.1a-assignació juliol 11-12'!#REF!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('Dem.1a-assignació juliol 11-12'!#REF!,'Dem.1a-assignació juliol 11-12'!#REF!)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DA-4A5B-9B32-6FCF33FF4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05704"/>
        <c:axId val="340706096"/>
      </c:lineChart>
      <c:catAx>
        <c:axId val="34070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40706096"/>
        <c:crosses val="autoZero"/>
        <c:auto val="1"/>
        <c:lblAlgn val="ctr"/>
        <c:lblOffset val="100"/>
        <c:tickMarkSkip val="1"/>
        <c:noMultiLvlLbl val="0"/>
      </c:catAx>
      <c:valAx>
        <c:axId val="34070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40705704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ln>
          <a:solidFill>
            <a:srgbClr val="1F497D"/>
          </a:solidFill>
        </a:ln>
      </c:spPr>
    </c:plotArea>
    <c:plotVisOnly val="1"/>
    <c:dispBlanksAs val="gap"/>
    <c:showDLblsOverMax val="0"/>
  </c:chart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0</xdr:rowOff>
    </xdr:from>
    <xdr:to>
      <xdr:col>2</xdr:col>
      <xdr:colOff>0</xdr:colOff>
      <xdr:row>8</xdr:row>
      <xdr:rowOff>0</xdr:rowOff>
    </xdr:to>
    <xdr:graphicFrame macro="">
      <xdr:nvGraphicFramePr>
        <xdr:cNvPr id="2" name="Chart 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616322</xdr:colOff>
      <xdr:row>2</xdr:row>
      <xdr:rowOff>5603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0" y="0"/>
          <a:ext cx="749673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showGridLines="0" tabSelected="1" zoomScale="85" zoomScaleNormal="85" zoomScaleSheetLayoutView="85" workbookViewId="0">
      <selection activeCell="A3" sqref="A3"/>
    </sheetView>
  </sheetViews>
  <sheetFormatPr baseColWidth="10" defaultColWidth="11.42578125" defaultRowHeight="12.75"/>
  <cols>
    <col min="1" max="1" width="9.28515625" style="2" customWidth="1"/>
    <col min="2" max="2" width="94" style="1" customWidth="1"/>
    <col min="3" max="4" width="12.28515625" style="2" customWidth="1"/>
    <col min="5" max="5" width="12.5703125" style="1" customWidth="1"/>
    <col min="6" max="16384" width="11.42578125" style="1"/>
  </cols>
  <sheetData>
    <row r="1" spans="1:5" ht="18.75" customHeight="1"/>
    <row r="2" spans="1:5" ht="18.75" customHeight="1"/>
    <row r="3" spans="1:5" ht="18.75" customHeight="1">
      <c r="A3" s="7" t="s">
        <v>78</v>
      </c>
    </row>
    <row r="4" spans="1:5" ht="18.75" customHeight="1">
      <c r="A4" s="8" t="s">
        <v>79</v>
      </c>
      <c r="B4" s="3"/>
    </row>
    <row r="5" spans="1:5" ht="18.75" customHeight="1">
      <c r="A5" s="8" t="s">
        <v>62</v>
      </c>
    </row>
    <row r="6" spans="1:5" ht="18.75" customHeight="1">
      <c r="A6" s="8"/>
    </row>
    <row r="7" spans="1:5" ht="15" customHeight="1">
      <c r="A7" s="30" t="s">
        <v>1</v>
      </c>
      <c r="B7" s="30" t="s">
        <v>10</v>
      </c>
      <c r="C7" s="27" t="s">
        <v>53</v>
      </c>
      <c r="D7" s="27" t="s">
        <v>54</v>
      </c>
      <c r="E7" s="27" t="s">
        <v>55</v>
      </c>
    </row>
    <row r="8" spans="1:5" ht="29.25" customHeight="1">
      <c r="A8" s="31"/>
      <c r="B8" s="31"/>
      <c r="C8" s="28"/>
      <c r="D8" s="28"/>
      <c r="E8" s="28"/>
    </row>
    <row r="9" spans="1:5" ht="14.1" customHeight="1">
      <c r="A9" s="9" t="s">
        <v>11</v>
      </c>
      <c r="B9" s="10"/>
      <c r="C9" s="4"/>
      <c r="D9" s="4"/>
      <c r="E9" s="4"/>
    </row>
    <row r="10" spans="1:5" ht="14.1" customHeight="1">
      <c r="A10" s="18"/>
      <c r="B10" s="13" t="s">
        <v>12</v>
      </c>
      <c r="C10" s="16">
        <v>60</v>
      </c>
      <c r="D10" s="16">
        <v>121</v>
      </c>
      <c r="E10" s="25">
        <f>D10/C10</f>
        <v>2.0166666666666666</v>
      </c>
    </row>
    <row r="11" spans="1:5" ht="14.1" customHeight="1">
      <c r="A11" s="18"/>
      <c r="B11" s="18" t="s">
        <v>0</v>
      </c>
      <c r="C11" s="19">
        <f>SUM(C10)</f>
        <v>60</v>
      </c>
      <c r="D11" s="19">
        <f>SUM(D10)</f>
        <v>121</v>
      </c>
      <c r="E11" s="26">
        <f>D11/C11</f>
        <v>2.0166666666666666</v>
      </c>
    </row>
    <row r="12" spans="1:5" ht="14.1" customHeight="1">
      <c r="A12" s="11" t="s">
        <v>2</v>
      </c>
      <c r="B12" s="12"/>
      <c r="C12" s="5"/>
      <c r="D12" s="5"/>
      <c r="E12" s="5"/>
    </row>
    <row r="13" spans="1:5" ht="14.1" customHeight="1">
      <c r="A13" s="18"/>
      <c r="B13" s="13" t="s">
        <v>13</v>
      </c>
      <c r="C13" s="16">
        <v>50</v>
      </c>
      <c r="D13" s="16">
        <v>27</v>
      </c>
      <c r="E13" s="25">
        <f t="shared" ref="E13:E21" si="0">D13/C13</f>
        <v>0.54</v>
      </c>
    </row>
    <row r="14" spans="1:5" ht="14.1" customHeight="1">
      <c r="A14" s="18"/>
      <c r="B14" s="13" t="s">
        <v>56</v>
      </c>
      <c r="C14" s="16">
        <v>10</v>
      </c>
      <c r="D14" s="16">
        <v>19</v>
      </c>
      <c r="E14" s="25">
        <f t="shared" si="0"/>
        <v>1.9</v>
      </c>
    </row>
    <row r="15" spans="1:5" ht="14.1" customHeight="1">
      <c r="A15" s="13"/>
      <c r="B15" s="13" t="s">
        <v>43</v>
      </c>
      <c r="C15" s="16">
        <v>80</v>
      </c>
      <c r="D15" s="16">
        <v>59</v>
      </c>
      <c r="E15" s="25">
        <f t="shared" si="0"/>
        <v>0.73750000000000004</v>
      </c>
    </row>
    <row r="16" spans="1:5" ht="14.1" customHeight="1">
      <c r="A16" s="13"/>
      <c r="B16" s="13" t="s">
        <v>44</v>
      </c>
      <c r="C16" s="16">
        <v>110</v>
      </c>
      <c r="D16" s="16">
        <v>144</v>
      </c>
      <c r="E16" s="25">
        <f t="shared" si="0"/>
        <v>1.3090909090909091</v>
      </c>
    </row>
    <row r="17" spans="1:5" ht="14.1" customHeight="1">
      <c r="A17" s="13"/>
      <c r="B17" s="13" t="s">
        <v>63</v>
      </c>
      <c r="C17" s="16">
        <v>40</v>
      </c>
      <c r="D17" s="16">
        <v>51</v>
      </c>
      <c r="E17" s="25">
        <f t="shared" si="0"/>
        <v>1.2749999999999999</v>
      </c>
    </row>
    <row r="18" spans="1:5" ht="14.1" customHeight="1">
      <c r="A18" s="13"/>
      <c r="B18" s="13" t="s">
        <v>64</v>
      </c>
      <c r="C18" s="16">
        <v>40</v>
      </c>
      <c r="D18" s="16">
        <v>43</v>
      </c>
      <c r="E18" s="25">
        <f t="shared" si="0"/>
        <v>1.075</v>
      </c>
    </row>
    <row r="19" spans="1:5" ht="14.1" customHeight="1">
      <c r="A19" s="13"/>
      <c r="B19" s="13" t="s">
        <v>69</v>
      </c>
      <c r="C19" s="16">
        <v>10</v>
      </c>
      <c r="D19" s="16">
        <v>12</v>
      </c>
      <c r="E19" s="25">
        <f t="shared" si="0"/>
        <v>1.2</v>
      </c>
    </row>
    <row r="20" spans="1:5" ht="14.1" customHeight="1">
      <c r="A20" s="13"/>
      <c r="B20" s="13" t="s">
        <v>75</v>
      </c>
      <c r="C20" s="16">
        <v>20</v>
      </c>
      <c r="D20" s="16">
        <v>42</v>
      </c>
      <c r="E20" s="25">
        <f t="shared" si="0"/>
        <v>2.1</v>
      </c>
    </row>
    <row r="21" spans="1:5" ht="14.1" customHeight="1">
      <c r="A21" s="18"/>
      <c r="B21" s="18" t="s">
        <v>0</v>
      </c>
      <c r="C21" s="19">
        <f>SUM(C13:C20)</f>
        <v>360</v>
      </c>
      <c r="D21" s="19">
        <f>SUM(D13:D20)</f>
        <v>397</v>
      </c>
      <c r="E21" s="26">
        <f t="shared" si="0"/>
        <v>1.1027777777777779</v>
      </c>
    </row>
    <row r="22" spans="1:5" ht="14.1" customHeight="1">
      <c r="A22" s="11" t="s">
        <v>3</v>
      </c>
      <c r="B22" s="12"/>
      <c r="C22" s="5"/>
      <c r="D22" s="5"/>
      <c r="E22" s="5"/>
    </row>
    <row r="23" spans="1:5" ht="14.1" customHeight="1">
      <c r="A23" s="13"/>
      <c r="B23" s="13" t="s">
        <v>45</v>
      </c>
      <c r="C23" s="16">
        <v>65</v>
      </c>
      <c r="D23" s="16">
        <v>87</v>
      </c>
      <c r="E23" s="25">
        <f t="shared" ref="E23:E26" si="1">D23/C23</f>
        <v>1.3384615384615384</v>
      </c>
    </row>
    <row r="24" spans="1:5" ht="14.1" customHeight="1">
      <c r="A24" s="18"/>
      <c r="B24" s="13" t="s">
        <v>14</v>
      </c>
      <c r="C24" s="16">
        <v>80</v>
      </c>
      <c r="D24" s="16">
        <v>136</v>
      </c>
      <c r="E24" s="25">
        <f t="shared" si="1"/>
        <v>1.7</v>
      </c>
    </row>
    <row r="25" spans="1:5" ht="14.1" customHeight="1">
      <c r="A25" s="18"/>
      <c r="B25" s="13" t="s">
        <v>65</v>
      </c>
      <c r="C25" s="16">
        <v>40</v>
      </c>
      <c r="D25" s="16">
        <v>15</v>
      </c>
      <c r="E25" s="25">
        <f t="shared" si="1"/>
        <v>0.375</v>
      </c>
    </row>
    <row r="26" spans="1:5" ht="14.1" customHeight="1">
      <c r="A26" s="18"/>
      <c r="B26" s="18" t="s">
        <v>0</v>
      </c>
      <c r="C26" s="19">
        <f>SUM(C23:C25)</f>
        <v>185</v>
      </c>
      <c r="D26" s="19">
        <f>SUM(D23:D25)</f>
        <v>238</v>
      </c>
      <c r="E26" s="26">
        <f t="shared" si="1"/>
        <v>1.2864864864864864</v>
      </c>
    </row>
    <row r="27" spans="1:5" ht="14.1" customHeight="1">
      <c r="A27" s="11" t="s">
        <v>15</v>
      </c>
      <c r="B27" s="12"/>
      <c r="C27" s="5"/>
      <c r="D27" s="5"/>
      <c r="E27" s="5"/>
    </row>
    <row r="28" spans="1:5" ht="14.1" customHeight="1">
      <c r="A28" s="18"/>
      <c r="B28" s="13" t="s">
        <v>16</v>
      </c>
      <c r="C28" s="16">
        <v>140</v>
      </c>
      <c r="D28" s="16">
        <v>165</v>
      </c>
      <c r="E28" s="25">
        <f t="shared" ref="E28:E36" si="2">D28/C28</f>
        <v>1.1785714285714286</v>
      </c>
    </row>
    <row r="29" spans="1:5" ht="14.1" customHeight="1">
      <c r="A29" s="18"/>
      <c r="B29" s="14" t="s">
        <v>46</v>
      </c>
      <c r="C29" s="16">
        <v>45</v>
      </c>
      <c r="D29" s="16">
        <v>60</v>
      </c>
      <c r="E29" s="25">
        <f t="shared" si="2"/>
        <v>1.3333333333333333</v>
      </c>
    </row>
    <row r="30" spans="1:5" ht="14.1" customHeight="1">
      <c r="A30" s="13"/>
      <c r="B30" s="13" t="s">
        <v>57</v>
      </c>
      <c r="C30" s="16">
        <v>25</v>
      </c>
      <c r="D30" s="16">
        <v>48</v>
      </c>
      <c r="E30" s="25">
        <f t="shared" si="2"/>
        <v>1.92</v>
      </c>
    </row>
    <row r="31" spans="1:5" ht="14.1" customHeight="1">
      <c r="A31" s="13"/>
      <c r="B31" s="13" t="s">
        <v>58</v>
      </c>
      <c r="C31" s="16">
        <v>30</v>
      </c>
      <c r="D31" s="16">
        <v>54</v>
      </c>
      <c r="E31" s="25">
        <f t="shared" si="2"/>
        <v>1.8</v>
      </c>
    </row>
    <row r="32" spans="1:5" ht="14.1" customHeight="1">
      <c r="A32" s="13"/>
      <c r="B32" s="13" t="s">
        <v>76</v>
      </c>
      <c r="C32" s="16">
        <v>10</v>
      </c>
      <c r="D32" s="16">
        <v>22</v>
      </c>
      <c r="E32" s="25">
        <f t="shared" si="2"/>
        <v>2.2000000000000002</v>
      </c>
    </row>
    <row r="33" spans="1:5" ht="14.1" customHeight="1">
      <c r="A33" s="13"/>
      <c r="B33" s="14" t="s">
        <v>77</v>
      </c>
      <c r="C33" s="16">
        <v>10</v>
      </c>
      <c r="D33" s="16">
        <v>6</v>
      </c>
      <c r="E33" s="25">
        <f t="shared" si="2"/>
        <v>0.6</v>
      </c>
    </row>
    <row r="34" spans="1:5" ht="14.1" customHeight="1">
      <c r="A34" s="13"/>
      <c r="B34" s="13" t="s">
        <v>17</v>
      </c>
      <c r="C34" s="16">
        <v>50</v>
      </c>
      <c r="D34" s="16">
        <v>34</v>
      </c>
      <c r="E34" s="25">
        <f t="shared" si="2"/>
        <v>0.68</v>
      </c>
    </row>
    <row r="35" spans="1:5" ht="14.1" customHeight="1">
      <c r="A35" s="13"/>
      <c r="B35" s="13" t="s">
        <v>18</v>
      </c>
      <c r="C35" s="16">
        <v>115</v>
      </c>
      <c r="D35" s="16">
        <v>77</v>
      </c>
      <c r="E35" s="25">
        <f t="shared" si="2"/>
        <v>0.66956521739130437</v>
      </c>
    </row>
    <row r="36" spans="1:5" ht="14.1" customHeight="1">
      <c r="A36" s="18"/>
      <c r="B36" s="18" t="s">
        <v>0</v>
      </c>
      <c r="C36" s="19">
        <f>SUM(C28:C35)</f>
        <v>425</v>
      </c>
      <c r="D36" s="19">
        <f>SUM(D28:D35)</f>
        <v>466</v>
      </c>
      <c r="E36" s="26">
        <f t="shared" si="2"/>
        <v>1.0964705882352941</v>
      </c>
    </row>
    <row r="37" spans="1:5" ht="14.1" customHeight="1">
      <c r="A37" s="11" t="s">
        <v>4</v>
      </c>
      <c r="B37" s="12"/>
      <c r="C37" s="5"/>
      <c r="D37" s="5"/>
      <c r="E37" s="5"/>
    </row>
    <row r="38" spans="1:5" ht="14.1" customHeight="1">
      <c r="A38" s="18"/>
      <c r="B38" s="13" t="s">
        <v>20</v>
      </c>
      <c r="C38" s="16">
        <v>40</v>
      </c>
      <c r="D38" s="16">
        <v>71</v>
      </c>
      <c r="E38" s="25">
        <f t="shared" ref="E38:E41" si="3">D38/C38</f>
        <v>1.7749999999999999</v>
      </c>
    </row>
    <row r="39" spans="1:5" ht="14.1" customHeight="1">
      <c r="A39" s="18"/>
      <c r="B39" s="13" t="s">
        <v>59</v>
      </c>
      <c r="C39" s="16">
        <v>10</v>
      </c>
      <c r="D39" s="16">
        <v>8</v>
      </c>
      <c r="E39" s="25">
        <f t="shared" si="3"/>
        <v>0.8</v>
      </c>
    </row>
    <row r="40" spans="1:5" ht="14.1" customHeight="1">
      <c r="A40" s="13"/>
      <c r="B40" s="13" t="s">
        <v>19</v>
      </c>
      <c r="C40" s="16">
        <v>35</v>
      </c>
      <c r="D40" s="16">
        <v>18</v>
      </c>
      <c r="E40" s="25">
        <f t="shared" si="3"/>
        <v>0.51428571428571423</v>
      </c>
    </row>
    <row r="41" spans="1:5" ht="14.1" customHeight="1">
      <c r="A41" s="18"/>
      <c r="B41" s="18" t="s">
        <v>0</v>
      </c>
      <c r="C41" s="19">
        <f>SUM(C38:C40)</f>
        <v>85</v>
      </c>
      <c r="D41" s="19">
        <f>SUM(D38:D40)</f>
        <v>97</v>
      </c>
      <c r="E41" s="26">
        <f t="shared" si="3"/>
        <v>1.1411764705882352</v>
      </c>
    </row>
    <row r="42" spans="1:5" ht="14.1" customHeight="1">
      <c r="A42" s="11" t="s">
        <v>21</v>
      </c>
      <c r="B42" s="12"/>
      <c r="C42" s="5"/>
      <c r="D42" s="5"/>
      <c r="E42" s="5"/>
    </row>
    <row r="43" spans="1:5" ht="14.1" customHeight="1">
      <c r="A43" s="18"/>
      <c r="B43" s="13" t="s">
        <v>22</v>
      </c>
      <c r="C43" s="16">
        <v>93</v>
      </c>
      <c r="D43" s="16">
        <v>369</v>
      </c>
      <c r="E43" s="25">
        <f t="shared" ref="E43:E47" si="4">D43/C43</f>
        <v>3.967741935483871</v>
      </c>
    </row>
    <row r="44" spans="1:5" ht="14.1" customHeight="1">
      <c r="A44" s="18"/>
      <c r="B44" s="14" t="s">
        <v>47</v>
      </c>
      <c r="C44" s="16">
        <v>82</v>
      </c>
      <c r="D44" s="16">
        <v>208</v>
      </c>
      <c r="E44" s="25">
        <f t="shared" si="4"/>
        <v>2.5365853658536586</v>
      </c>
    </row>
    <row r="45" spans="1:5" ht="14.1" customHeight="1">
      <c r="A45" s="18"/>
      <c r="B45" s="14" t="s">
        <v>48</v>
      </c>
      <c r="C45" s="16">
        <v>40</v>
      </c>
      <c r="D45" s="16">
        <v>63</v>
      </c>
      <c r="E45" s="25">
        <f t="shared" si="4"/>
        <v>1.575</v>
      </c>
    </row>
    <row r="46" spans="1:5" ht="14.1" customHeight="1">
      <c r="A46" s="18"/>
      <c r="B46" s="14" t="s">
        <v>71</v>
      </c>
      <c r="C46" s="16">
        <v>40</v>
      </c>
      <c r="D46" s="16">
        <v>67</v>
      </c>
      <c r="E46" s="25">
        <f t="shared" si="4"/>
        <v>1.675</v>
      </c>
    </row>
    <row r="47" spans="1:5" ht="14.1" customHeight="1">
      <c r="A47" s="18"/>
      <c r="B47" s="18" t="s">
        <v>0</v>
      </c>
      <c r="C47" s="19">
        <f>SUM(C43:C46)</f>
        <v>255</v>
      </c>
      <c r="D47" s="19">
        <f>SUM(D43:D46)</f>
        <v>707</v>
      </c>
      <c r="E47" s="26">
        <f t="shared" si="4"/>
        <v>2.7725490196078431</v>
      </c>
    </row>
    <row r="48" spans="1:5" ht="14.1" customHeight="1">
      <c r="A48" s="11" t="s">
        <v>5</v>
      </c>
      <c r="B48" s="12"/>
      <c r="C48" s="5"/>
      <c r="D48" s="5"/>
      <c r="E48" s="5"/>
    </row>
    <row r="49" spans="1:5" ht="14.1" customHeight="1">
      <c r="A49" s="18"/>
      <c r="B49" s="13" t="s">
        <v>23</v>
      </c>
      <c r="C49" s="16">
        <v>80</v>
      </c>
      <c r="D49" s="16">
        <v>62</v>
      </c>
      <c r="E49" s="25">
        <f t="shared" ref="E49:E59" si="5">D49/C49</f>
        <v>0.77500000000000002</v>
      </c>
    </row>
    <row r="50" spans="1:5" ht="14.1" customHeight="1">
      <c r="A50" s="18"/>
      <c r="B50" s="14" t="s">
        <v>49</v>
      </c>
      <c r="C50" s="16">
        <v>40</v>
      </c>
      <c r="D50" s="16">
        <v>15</v>
      </c>
      <c r="E50" s="25">
        <f t="shared" si="5"/>
        <v>0.375</v>
      </c>
    </row>
    <row r="51" spans="1:5" ht="14.1" customHeight="1">
      <c r="A51" s="18"/>
      <c r="B51" s="14" t="s">
        <v>50</v>
      </c>
      <c r="C51" s="16">
        <v>40</v>
      </c>
      <c r="D51" s="16">
        <v>27</v>
      </c>
      <c r="E51" s="25">
        <f t="shared" si="5"/>
        <v>0.67500000000000004</v>
      </c>
    </row>
    <row r="52" spans="1:5" ht="14.1" customHeight="1">
      <c r="A52" s="18"/>
      <c r="B52" s="15" t="s">
        <v>60</v>
      </c>
      <c r="C52" s="16">
        <v>30</v>
      </c>
      <c r="D52" s="16">
        <v>70</v>
      </c>
      <c r="E52" s="25">
        <f t="shared" si="5"/>
        <v>2.3333333333333335</v>
      </c>
    </row>
    <row r="53" spans="1:5" ht="14.1" customHeight="1">
      <c r="A53" s="18"/>
      <c r="B53" s="20" t="s">
        <v>70</v>
      </c>
      <c r="C53" s="16">
        <v>10</v>
      </c>
      <c r="D53" s="16">
        <v>14</v>
      </c>
      <c r="E53" s="25">
        <f t="shared" si="5"/>
        <v>1.4</v>
      </c>
    </row>
    <row r="54" spans="1:5" ht="14.1" customHeight="1">
      <c r="A54" s="13"/>
      <c r="B54" s="13" t="s">
        <v>24</v>
      </c>
      <c r="C54" s="16">
        <v>80</v>
      </c>
      <c r="D54" s="16">
        <v>136</v>
      </c>
      <c r="E54" s="25">
        <f t="shared" si="5"/>
        <v>1.7</v>
      </c>
    </row>
    <row r="55" spans="1:5" ht="14.1" customHeight="1">
      <c r="A55" s="18"/>
      <c r="B55" s="14" t="s">
        <v>51</v>
      </c>
      <c r="C55" s="16">
        <v>40</v>
      </c>
      <c r="D55" s="16">
        <v>31</v>
      </c>
      <c r="E55" s="25">
        <f t="shared" si="5"/>
        <v>0.77500000000000002</v>
      </c>
    </row>
    <row r="56" spans="1:5" ht="14.1" customHeight="1">
      <c r="A56" s="13"/>
      <c r="B56" s="13" t="s">
        <v>25</v>
      </c>
      <c r="C56" s="16">
        <v>55</v>
      </c>
      <c r="D56" s="16">
        <v>81</v>
      </c>
      <c r="E56" s="25">
        <f t="shared" si="5"/>
        <v>1.4727272727272727</v>
      </c>
    </row>
    <row r="57" spans="1:5" ht="14.1" customHeight="1">
      <c r="A57" s="13"/>
      <c r="B57" s="13" t="s">
        <v>26</v>
      </c>
      <c r="C57" s="16">
        <v>45</v>
      </c>
      <c r="D57" s="16">
        <v>99</v>
      </c>
      <c r="E57" s="25">
        <f t="shared" si="5"/>
        <v>2.2000000000000002</v>
      </c>
    </row>
    <row r="58" spans="1:5" ht="14.1" customHeight="1">
      <c r="A58" s="13"/>
      <c r="B58" s="13" t="s">
        <v>27</v>
      </c>
      <c r="C58" s="16">
        <v>125</v>
      </c>
      <c r="D58" s="16">
        <v>307</v>
      </c>
      <c r="E58" s="25">
        <f t="shared" si="5"/>
        <v>2.456</v>
      </c>
    </row>
    <row r="59" spans="1:5" ht="14.1" customHeight="1">
      <c r="A59" s="18"/>
      <c r="B59" s="18" t="s">
        <v>0</v>
      </c>
      <c r="C59" s="19">
        <f>SUM(C49:C58)</f>
        <v>545</v>
      </c>
      <c r="D59" s="19">
        <f>SUM(D49:D58)</f>
        <v>842</v>
      </c>
      <c r="E59" s="26">
        <f t="shared" si="5"/>
        <v>1.5449541284403669</v>
      </c>
    </row>
    <row r="60" spans="1:5" ht="14.1" customHeight="1">
      <c r="A60" s="11" t="s">
        <v>6</v>
      </c>
      <c r="B60" s="12"/>
      <c r="C60" s="5"/>
      <c r="D60" s="5"/>
      <c r="E60" s="5"/>
    </row>
    <row r="61" spans="1:5" ht="14.1" customHeight="1">
      <c r="A61" s="13"/>
      <c r="B61" s="13" t="s">
        <v>28</v>
      </c>
      <c r="C61" s="16">
        <v>135</v>
      </c>
      <c r="D61" s="16">
        <v>174</v>
      </c>
      <c r="E61" s="25">
        <f t="shared" ref="E61:E65" si="6">D61/C61</f>
        <v>1.288888888888889</v>
      </c>
    </row>
    <row r="62" spans="1:5" ht="14.1" customHeight="1">
      <c r="A62" s="13"/>
      <c r="B62" s="13" t="s">
        <v>72</v>
      </c>
      <c r="C62" s="16">
        <v>25</v>
      </c>
      <c r="D62" s="16">
        <v>29</v>
      </c>
      <c r="E62" s="25">
        <f t="shared" si="6"/>
        <v>1.1599999999999999</v>
      </c>
    </row>
    <row r="63" spans="1:5" ht="14.1" customHeight="1">
      <c r="A63" s="18"/>
      <c r="B63" s="13" t="s">
        <v>73</v>
      </c>
      <c r="C63" s="16">
        <v>65</v>
      </c>
      <c r="D63" s="16">
        <v>52</v>
      </c>
      <c r="E63" s="25">
        <f t="shared" si="6"/>
        <v>0.8</v>
      </c>
    </row>
    <row r="64" spans="1:5" ht="14.1" customHeight="1">
      <c r="A64" s="13"/>
      <c r="B64" s="13" t="s">
        <v>29</v>
      </c>
      <c r="C64" s="16">
        <v>85</v>
      </c>
      <c r="D64" s="16">
        <v>84</v>
      </c>
      <c r="E64" s="25">
        <f t="shared" si="6"/>
        <v>0.9882352941176471</v>
      </c>
    </row>
    <row r="65" spans="1:5" ht="14.1" customHeight="1">
      <c r="A65" s="18"/>
      <c r="B65" s="18" t="s">
        <v>0</v>
      </c>
      <c r="C65" s="21">
        <f>SUM(C61:C64)</f>
        <v>310</v>
      </c>
      <c r="D65" s="21">
        <f>SUM(D61:D64)</f>
        <v>339</v>
      </c>
      <c r="E65" s="26">
        <f t="shared" si="6"/>
        <v>1.0935483870967742</v>
      </c>
    </row>
    <row r="66" spans="1:5" ht="14.1" customHeight="1">
      <c r="A66" s="11" t="s">
        <v>7</v>
      </c>
      <c r="B66" s="12"/>
      <c r="C66" s="5"/>
      <c r="D66" s="5"/>
      <c r="E66" s="5"/>
    </row>
    <row r="67" spans="1:5" ht="14.1" customHeight="1">
      <c r="A67" s="18"/>
      <c r="B67" s="13" t="s">
        <v>30</v>
      </c>
      <c r="C67" s="16">
        <v>55</v>
      </c>
      <c r="D67" s="16">
        <v>51</v>
      </c>
      <c r="E67" s="25">
        <f t="shared" ref="E67:E76" si="7">D67/C67</f>
        <v>0.92727272727272725</v>
      </c>
    </row>
    <row r="68" spans="1:5" ht="14.1" customHeight="1">
      <c r="A68" s="18"/>
      <c r="B68" s="13" t="s">
        <v>52</v>
      </c>
      <c r="C68" s="16">
        <v>120</v>
      </c>
      <c r="D68" s="16">
        <v>71</v>
      </c>
      <c r="E68" s="25">
        <f t="shared" si="7"/>
        <v>0.59166666666666667</v>
      </c>
    </row>
    <row r="69" spans="1:5" ht="14.1" customHeight="1">
      <c r="A69" s="13"/>
      <c r="B69" s="13" t="s">
        <v>32</v>
      </c>
      <c r="C69" s="16">
        <v>45</v>
      </c>
      <c r="D69" s="16">
        <v>89</v>
      </c>
      <c r="E69" s="25">
        <f t="shared" si="7"/>
        <v>1.9777777777777779</v>
      </c>
    </row>
    <row r="70" spans="1:5" ht="14.1" customHeight="1">
      <c r="A70" s="13"/>
      <c r="B70" s="13" t="s">
        <v>31</v>
      </c>
      <c r="C70" s="16">
        <v>45</v>
      </c>
      <c r="D70" s="16">
        <v>39</v>
      </c>
      <c r="E70" s="25">
        <f t="shared" si="7"/>
        <v>0.8666666666666667</v>
      </c>
    </row>
    <row r="71" spans="1:5" ht="14.1" customHeight="1">
      <c r="A71" s="13"/>
      <c r="B71" s="13" t="s">
        <v>66</v>
      </c>
      <c r="C71" s="16">
        <v>30</v>
      </c>
      <c r="D71" s="16">
        <v>39</v>
      </c>
      <c r="E71" s="25">
        <f t="shared" si="7"/>
        <v>1.3</v>
      </c>
    </row>
    <row r="72" spans="1:5" ht="14.1" customHeight="1">
      <c r="A72" s="13"/>
      <c r="B72" s="13" t="s">
        <v>33</v>
      </c>
      <c r="C72" s="16">
        <v>40</v>
      </c>
      <c r="D72" s="16">
        <v>18</v>
      </c>
      <c r="E72" s="25">
        <f t="shared" si="7"/>
        <v>0.45</v>
      </c>
    </row>
    <row r="73" spans="1:5" ht="14.1" customHeight="1">
      <c r="A73" s="13"/>
      <c r="B73" s="13" t="s">
        <v>34</v>
      </c>
      <c r="C73" s="16">
        <v>40</v>
      </c>
      <c r="D73" s="16">
        <v>23</v>
      </c>
      <c r="E73" s="25">
        <f t="shared" si="7"/>
        <v>0.57499999999999996</v>
      </c>
    </row>
    <row r="74" spans="1:5" ht="14.1" customHeight="1">
      <c r="A74" s="13"/>
      <c r="B74" s="13" t="s">
        <v>35</v>
      </c>
      <c r="C74" s="16">
        <v>45</v>
      </c>
      <c r="D74" s="16">
        <v>58</v>
      </c>
      <c r="E74" s="25">
        <f t="shared" si="7"/>
        <v>1.288888888888889</v>
      </c>
    </row>
    <row r="75" spans="1:5" ht="14.1" customHeight="1">
      <c r="A75" s="13"/>
      <c r="B75" s="13" t="s">
        <v>36</v>
      </c>
      <c r="C75" s="16">
        <v>45</v>
      </c>
      <c r="D75" s="16">
        <v>99</v>
      </c>
      <c r="E75" s="25">
        <f t="shared" si="7"/>
        <v>2.2000000000000002</v>
      </c>
    </row>
    <row r="76" spans="1:5" ht="14.1" customHeight="1">
      <c r="A76" s="13"/>
      <c r="B76" s="18" t="s">
        <v>0</v>
      </c>
      <c r="C76" s="19">
        <f>SUM(C67:C75)</f>
        <v>465</v>
      </c>
      <c r="D76" s="19">
        <f>SUM(D67:D75)</f>
        <v>487</v>
      </c>
      <c r="E76" s="26">
        <f t="shared" si="7"/>
        <v>1.0473118279569893</v>
      </c>
    </row>
    <row r="77" spans="1:5" ht="14.1" customHeight="1">
      <c r="A77" s="11" t="s">
        <v>8</v>
      </c>
      <c r="B77" s="12"/>
      <c r="C77" s="5"/>
      <c r="D77" s="5"/>
      <c r="E77" s="5"/>
    </row>
    <row r="78" spans="1:5" ht="14.1" customHeight="1">
      <c r="A78" s="18"/>
      <c r="B78" s="13" t="s">
        <v>37</v>
      </c>
      <c r="C78" s="16">
        <v>80</v>
      </c>
      <c r="D78" s="16">
        <v>182</v>
      </c>
      <c r="E78" s="25">
        <f t="shared" ref="E78:E81" si="8">D78/C78</f>
        <v>2.2749999999999999</v>
      </c>
    </row>
    <row r="79" spans="1:5" ht="14.1" customHeight="1">
      <c r="A79" s="18"/>
      <c r="B79" s="13" t="s">
        <v>38</v>
      </c>
      <c r="C79" s="16">
        <v>137</v>
      </c>
      <c r="D79" s="16">
        <v>645</v>
      </c>
      <c r="E79" s="25">
        <f t="shared" si="8"/>
        <v>4.7080291970802923</v>
      </c>
    </row>
    <row r="80" spans="1:5" ht="14.1" customHeight="1">
      <c r="A80" s="18"/>
      <c r="B80" s="13" t="s">
        <v>39</v>
      </c>
      <c r="C80" s="16">
        <v>85</v>
      </c>
      <c r="D80" s="16">
        <v>64</v>
      </c>
      <c r="E80" s="25">
        <f t="shared" si="8"/>
        <v>0.75294117647058822</v>
      </c>
    </row>
    <row r="81" spans="1:5" ht="14.1" customHeight="1">
      <c r="A81" s="22"/>
      <c r="B81" s="18" t="s">
        <v>0</v>
      </c>
      <c r="C81" s="19">
        <f>SUM(C78:C80)</f>
        <v>302</v>
      </c>
      <c r="D81" s="19">
        <f>SUM(D78:D80)</f>
        <v>891</v>
      </c>
      <c r="E81" s="26">
        <f t="shared" si="8"/>
        <v>2.9503311258278146</v>
      </c>
    </row>
    <row r="82" spans="1:5" ht="14.1" customHeight="1">
      <c r="A82" s="11" t="s">
        <v>9</v>
      </c>
      <c r="B82" s="12"/>
      <c r="C82" s="5"/>
      <c r="D82" s="5"/>
      <c r="E82" s="5"/>
    </row>
    <row r="83" spans="1:5" ht="14.1" customHeight="1">
      <c r="A83" s="18"/>
      <c r="B83" s="13" t="s">
        <v>40</v>
      </c>
      <c r="C83" s="16">
        <v>45</v>
      </c>
      <c r="D83" s="16">
        <v>102</v>
      </c>
      <c r="E83" s="25">
        <f t="shared" ref="E83:E87" si="9">D83/C83</f>
        <v>2.2666666666666666</v>
      </c>
    </row>
    <row r="84" spans="1:5" ht="14.1" customHeight="1">
      <c r="A84" s="18"/>
      <c r="B84" s="13" t="s">
        <v>61</v>
      </c>
      <c r="C84" s="16">
        <v>15</v>
      </c>
      <c r="D84" s="16">
        <v>44</v>
      </c>
      <c r="E84" s="25">
        <f t="shared" si="9"/>
        <v>2.9333333333333331</v>
      </c>
    </row>
    <row r="85" spans="1:5" ht="14.1" customHeight="1">
      <c r="A85" s="18"/>
      <c r="B85" s="13" t="s">
        <v>41</v>
      </c>
      <c r="C85" s="16">
        <v>60</v>
      </c>
      <c r="D85" s="16">
        <v>80</v>
      </c>
      <c r="E85" s="25">
        <f t="shared" si="9"/>
        <v>1.3333333333333333</v>
      </c>
    </row>
    <row r="86" spans="1:5" ht="14.1" customHeight="1">
      <c r="A86" s="18"/>
      <c r="B86" s="13" t="s">
        <v>67</v>
      </c>
      <c r="C86" s="16">
        <v>30</v>
      </c>
      <c r="D86" s="16">
        <v>25</v>
      </c>
      <c r="E86" s="25">
        <f t="shared" si="9"/>
        <v>0.83333333333333337</v>
      </c>
    </row>
    <row r="87" spans="1:5" ht="14.1" customHeight="1">
      <c r="A87" s="18"/>
      <c r="B87" s="18" t="s">
        <v>0</v>
      </c>
      <c r="C87" s="19">
        <f>SUM(C83:C86)</f>
        <v>150</v>
      </c>
      <c r="D87" s="19">
        <f>SUM(D83:D86)</f>
        <v>251</v>
      </c>
      <c r="E87" s="26">
        <f t="shared" si="9"/>
        <v>1.6733333333333333</v>
      </c>
    </row>
    <row r="88" spans="1:5" ht="14.1" customHeight="1">
      <c r="A88" s="11" t="s">
        <v>42</v>
      </c>
      <c r="B88" s="12"/>
      <c r="C88" s="5"/>
      <c r="D88" s="5"/>
      <c r="E88" s="5"/>
    </row>
    <row r="89" spans="1:5" ht="14.1" customHeight="1">
      <c r="A89" s="18"/>
      <c r="B89" s="13" t="s">
        <v>68</v>
      </c>
      <c r="C89" s="16">
        <v>35</v>
      </c>
      <c r="D89" s="16">
        <v>7</v>
      </c>
      <c r="E89" s="25">
        <f t="shared" ref="E89:E91" si="10">D89/C89</f>
        <v>0.2</v>
      </c>
    </row>
    <row r="90" spans="1:5" ht="14.1" customHeight="1">
      <c r="A90" s="18"/>
      <c r="B90" s="13" t="s">
        <v>74</v>
      </c>
      <c r="C90" s="16">
        <v>75</v>
      </c>
      <c r="D90" s="16">
        <v>45</v>
      </c>
      <c r="E90" s="25">
        <f t="shared" si="10"/>
        <v>0.6</v>
      </c>
    </row>
    <row r="91" spans="1:5" ht="14.1" customHeight="1">
      <c r="A91" s="23"/>
      <c r="B91" s="23" t="s">
        <v>0</v>
      </c>
      <c r="C91" s="24">
        <f>SUM(C89:C90)</f>
        <v>110</v>
      </c>
      <c r="D91" s="24">
        <f>SUM(D89:D90)</f>
        <v>52</v>
      </c>
      <c r="E91" s="26">
        <f t="shared" si="10"/>
        <v>0.47272727272727272</v>
      </c>
    </row>
    <row r="92" spans="1:5" ht="14.1" customHeight="1">
      <c r="A92" s="29" t="s">
        <v>0</v>
      </c>
      <c r="B92" s="29"/>
      <c r="C92" s="17">
        <f>C81+C76+C41+C65+C59+C36+C91+C47+C26+C21+C11+C87</f>
        <v>3252</v>
      </c>
      <c r="D92" s="17">
        <f>D81+D76+D41+D65+D59+D36+D91+D47+D26+D21+D11+D87</f>
        <v>4888</v>
      </c>
      <c r="E92" s="6">
        <f>D92/C92</f>
        <v>1.5030750307503076</v>
      </c>
    </row>
  </sheetData>
  <mergeCells count="6">
    <mergeCell ref="E7:E8"/>
    <mergeCell ref="A92:B92"/>
    <mergeCell ref="A7:A8"/>
    <mergeCell ref="B7:B8"/>
    <mergeCell ref="C7:C8"/>
    <mergeCell ref="D7:D8"/>
  </mergeCells>
  <conditionalFormatting sqref="C10:D10 E13:E21 E23:E26 E28:E36 C38:D39 C43:D43 C54:D54 C61:D62 C67:D68 C78:D78 C83:D85">
    <cfRule type="cellIs" dxfId="35" priority="43" stopIfTrue="1" operator="equal">
      <formula>#REF!</formula>
    </cfRule>
    <cfRule type="cellIs" dxfId="34" priority="44" stopIfTrue="1" operator="greaterThan">
      <formula>#REF!</formula>
    </cfRule>
    <cfRule type="cellIs" dxfId="33" priority="45" stopIfTrue="1" operator="lessThan">
      <formula>#REF!</formula>
    </cfRule>
  </conditionalFormatting>
  <conditionalFormatting sqref="C28:D29">
    <cfRule type="cellIs" dxfId="32" priority="40" stopIfTrue="1" operator="equal">
      <formula>#REF!</formula>
    </cfRule>
    <cfRule type="cellIs" dxfId="31" priority="41" stopIfTrue="1" operator="greaterThan">
      <formula>#REF!</formula>
    </cfRule>
    <cfRule type="cellIs" dxfId="30" priority="42" stopIfTrue="1" operator="lessThan">
      <formula>#REF!</formula>
    </cfRule>
  </conditionalFormatting>
  <conditionalFormatting sqref="C70:D75">
    <cfRule type="cellIs" dxfId="29" priority="37" stopIfTrue="1" operator="equal">
      <formula>#REF!</formula>
    </cfRule>
    <cfRule type="cellIs" dxfId="28" priority="38" stopIfTrue="1" operator="greaterThan">
      <formula>#REF!</formula>
    </cfRule>
    <cfRule type="cellIs" dxfId="27" priority="39" stopIfTrue="1" operator="lessThan">
      <formula>#REF!</formula>
    </cfRule>
  </conditionalFormatting>
  <conditionalFormatting sqref="E10:E11">
    <cfRule type="cellIs" dxfId="26" priority="103" stopIfTrue="1" operator="equal">
      <formula>#REF!</formula>
    </cfRule>
    <cfRule type="cellIs" dxfId="25" priority="104" stopIfTrue="1" operator="greaterThan">
      <formula>#REF!</formula>
    </cfRule>
    <cfRule type="cellIs" dxfId="24" priority="105" stopIfTrue="1" operator="lessThan">
      <formula>#REF!</formula>
    </cfRule>
  </conditionalFormatting>
  <conditionalFormatting sqref="E38:E41">
    <cfRule type="cellIs" dxfId="23" priority="22" stopIfTrue="1" operator="equal">
      <formula>#REF!</formula>
    </cfRule>
    <cfRule type="cellIs" dxfId="22" priority="23" stopIfTrue="1" operator="greaterThan">
      <formula>#REF!</formula>
    </cfRule>
    <cfRule type="cellIs" dxfId="21" priority="24" stopIfTrue="1" operator="lessThan">
      <formula>#REF!</formula>
    </cfRule>
  </conditionalFormatting>
  <conditionalFormatting sqref="E43:E47">
    <cfRule type="cellIs" dxfId="20" priority="19" stopIfTrue="1" operator="equal">
      <formula>#REF!</formula>
    </cfRule>
    <cfRule type="cellIs" dxfId="19" priority="20" stopIfTrue="1" operator="greaterThan">
      <formula>#REF!</formula>
    </cfRule>
    <cfRule type="cellIs" dxfId="18" priority="21" stopIfTrue="1" operator="lessThan">
      <formula>#REF!</formula>
    </cfRule>
  </conditionalFormatting>
  <conditionalFormatting sqref="E49:E59">
    <cfRule type="cellIs" dxfId="17" priority="16" stopIfTrue="1" operator="equal">
      <formula>#REF!</formula>
    </cfRule>
    <cfRule type="cellIs" dxfId="16" priority="17" stopIfTrue="1" operator="greaterThan">
      <formula>#REF!</formula>
    </cfRule>
    <cfRule type="cellIs" dxfId="15" priority="18" stopIfTrue="1" operator="lessThan">
      <formula>#REF!</formula>
    </cfRule>
  </conditionalFormatting>
  <conditionalFormatting sqref="E61:E65">
    <cfRule type="cellIs" dxfId="14" priority="13" stopIfTrue="1" operator="equal">
      <formula>#REF!</formula>
    </cfRule>
    <cfRule type="cellIs" dxfId="13" priority="14" stopIfTrue="1" operator="greaterThan">
      <formula>#REF!</formula>
    </cfRule>
    <cfRule type="cellIs" dxfId="12" priority="15" stopIfTrue="1" operator="lessThan">
      <formula>#REF!</formula>
    </cfRule>
  </conditionalFormatting>
  <conditionalFormatting sqref="E67:E76">
    <cfRule type="cellIs" dxfId="11" priority="10" stopIfTrue="1" operator="equal">
      <formula>#REF!</formula>
    </cfRule>
    <cfRule type="cellIs" dxfId="10" priority="11" stopIfTrue="1" operator="greaterThan">
      <formula>#REF!</formula>
    </cfRule>
    <cfRule type="cellIs" dxfId="9" priority="12" stopIfTrue="1" operator="lessThan">
      <formula>#REF!</formula>
    </cfRule>
  </conditionalFormatting>
  <conditionalFormatting sqref="E78:E81">
    <cfRule type="cellIs" dxfId="8" priority="7" stopIfTrue="1" operator="equal">
      <formula>#REF!</formula>
    </cfRule>
    <cfRule type="cellIs" dxfId="7" priority="8" stopIfTrue="1" operator="greaterThan">
      <formula>#REF!</formula>
    </cfRule>
    <cfRule type="cellIs" dxfId="6" priority="9" stopIfTrue="1" operator="lessThan">
      <formula>#REF!</formula>
    </cfRule>
  </conditionalFormatting>
  <conditionalFormatting sqref="E83:E87">
    <cfRule type="cellIs" dxfId="5" priority="4" stopIfTrue="1" operator="equal">
      <formula>#REF!</formula>
    </cfRule>
    <cfRule type="cellIs" dxfId="4" priority="5" stopIfTrue="1" operator="greaterThan">
      <formula>#REF!</formula>
    </cfRule>
    <cfRule type="cellIs" dxfId="3" priority="6" stopIfTrue="1" operator="lessThan">
      <formula>#REF!</formula>
    </cfRule>
  </conditionalFormatting>
  <conditionalFormatting sqref="E89:E91">
    <cfRule type="cellIs" dxfId="2" priority="1" stopIfTrue="1" operator="equal">
      <formula>#REF!</formula>
    </cfRule>
    <cfRule type="cellIs" dxfId="1" priority="2" stopIfTrue="1" operator="greaterThan">
      <formula>#REF!</formula>
    </cfRule>
    <cfRule type="cellIs" dxfId="0" priority="3" stopIfTrue="1" operator="lessThan">
      <formula>#REF!</formula>
    </cfRule>
  </conditionalFormatting>
  <printOptions horizontalCentered="1"/>
  <pageMargins left="0.39370078740157483" right="0.19685039370078741" top="3.937007874015748E-2" bottom="0.1968503937007874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Demanda</vt:lpstr>
      <vt:lpstr>Demanda!Títulos_a_imprimir</vt:lpstr>
    </vt:vector>
  </TitlesOfParts>
  <Company>urv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Xavier Culebras Casadesus</cp:lastModifiedBy>
  <cp:lastPrinted>2015-02-19T09:57:04Z</cp:lastPrinted>
  <dcterms:created xsi:type="dcterms:W3CDTF">2011-10-17T08:06:01Z</dcterms:created>
  <dcterms:modified xsi:type="dcterms:W3CDTF">2024-01-29T10:50:57Z</dcterms:modified>
</cp:coreProperties>
</file>