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O:\Serveis Centrals\Recursos Humans\Web\SRH-WEB\la_urv\10_serveis\rrhh\intranet\Retribucions\2020\"/>
    </mc:Choice>
  </mc:AlternateContent>
  <xr:revisionPtr revIDLastSave="0" documentId="13_ncr:1_{713BED33-CB17-4632-B282-670F6FEC8E19}" xr6:coauthVersionLast="36" xr6:coauthVersionMax="36" xr10:uidLastSave="{00000000-0000-0000-0000-000000000000}"/>
  <bookViews>
    <workbookView xWindow="0" yWindow="0" windowWidth="10290" windowHeight="4230" xr2:uid="{00000000-000D-0000-FFFF-FFFF00000000}"/>
  </bookViews>
  <sheets>
    <sheet name="2020" sheetId="1" r:id="rId1"/>
  </sheets>
  <definedNames>
    <definedName name="_xlnm.Print_Area" localSheetId="0">'2020'!$A$1:$K$112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B80" i="1"/>
  <c r="B75" i="1"/>
  <c r="F33" i="1" l="1"/>
  <c r="D112" i="1" l="1"/>
  <c r="C11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D42" i="1"/>
  <c r="D41" i="1"/>
  <c r="D40" i="1"/>
  <c r="D39" i="1"/>
  <c r="D38" i="1"/>
  <c r="I33" i="1"/>
  <c r="H33" i="1"/>
  <c r="J33" i="1" s="1"/>
  <c r="K33" i="1" s="1"/>
  <c r="I32" i="1"/>
  <c r="D32" i="1"/>
  <c r="F32" i="1" s="1"/>
  <c r="I31" i="1"/>
  <c r="I30" i="1"/>
  <c r="H30" i="1"/>
  <c r="J30" i="1" s="1"/>
  <c r="F30" i="1"/>
  <c r="I29" i="1"/>
  <c r="D29" i="1"/>
  <c r="H29" i="1" s="1"/>
  <c r="I28" i="1"/>
  <c r="I27" i="1"/>
  <c r="D27" i="1"/>
  <c r="H27" i="1" s="1"/>
  <c r="I26" i="1"/>
  <c r="H26" i="1"/>
  <c r="J26" i="1" s="1"/>
  <c r="F26" i="1"/>
  <c r="I25" i="1"/>
  <c r="D25" i="1"/>
  <c r="D28" i="1" s="1"/>
  <c r="I24" i="1"/>
  <c r="D24" i="1"/>
  <c r="H24" i="1" s="1"/>
  <c r="I23" i="1"/>
  <c r="D23" i="1"/>
  <c r="F23" i="1" s="1"/>
  <c r="I22" i="1"/>
  <c r="D22" i="1"/>
  <c r="H22" i="1" s="1"/>
  <c r="J22" i="1" s="1"/>
  <c r="I21" i="1"/>
  <c r="H21" i="1"/>
  <c r="F21" i="1"/>
  <c r="I20" i="1"/>
  <c r="H20" i="1"/>
  <c r="F20" i="1"/>
  <c r="I19" i="1"/>
  <c r="H19" i="1"/>
  <c r="J19" i="1" s="1"/>
  <c r="F19" i="1"/>
  <c r="I18" i="1"/>
  <c r="H18" i="1"/>
  <c r="F18" i="1"/>
  <c r="I17" i="1"/>
  <c r="H17" i="1"/>
  <c r="F17" i="1"/>
  <c r="I16" i="1"/>
  <c r="H16" i="1"/>
  <c r="F16" i="1"/>
  <c r="I15" i="1"/>
  <c r="H15" i="1"/>
  <c r="F15" i="1"/>
  <c r="I14" i="1"/>
  <c r="H14" i="1"/>
  <c r="F14" i="1"/>
  <c r="I13" i="1"/>
  <c r="H13" i="1"/>
  <c r="J13" i="1" s="1"/>
  <c r="F13" i="1"/>
  <c r="I12" i="1"/>
  <c r="H12" i="1"/>
  <c r="F12" i="1"/>
  <c r="I11" i="1"/>
  <c r="H11" i="1"/>
  <c r="J11" i="1" s="1"/>
  <c r="F11" i="1"/>
  <c r="I10" i="1"/>
  <c r="H10" i="1"/>
  <c r="F10" i="1"/>
  <c r="J29" i="1" l="1"/>
  <c r="H23" i="1"/>
  <c r="J12" i="1"/>
  <c r="K12" i="1" s="1"/>
  <c r="J16" i="1"/>
  <c r="J14" i="1"/>
  <c r="K14" i="1" s="1"/>
  <c r="J15" i="1"/>
  <c r="J18" i="1"/>
  <c r="K18" i="1" s="1"/>
  <c r="K15" i="1"/>
  <c r="K16" i="1"/>
  <c r="J17" i="1"/>
  <c r="K17" i="1" s="1"/>
  <c r="J27" i="1"/>
  <c r="D31" i="1"/>
  <c r="H31" i="1" s="1"/>
  <c r="J31" i="1" s="1"/>
  <c r="K11" i="1"/>
  <c r="J20" i="1"/>
  <c r="K20" i="1" s="1"/>
  <c r="H25" i="1"/>
  <c r="J25" i="1" s="1"/>
  <c r="H32" i="1"/>
  <c r="J32" i="1" s="1"/>
  <c r="K32" i="1" s="1"/>
  <c r="J10" i="1"/>
  <c r="K19" i="1"/>
  <c r="J21" i="1"/>
  <c r="K21" i="1" s="1"/>
  <c r="K26" i="1"/>
  <c r="K30" i="1"/>
  <c r="J24" i="1"/>
  <c r="J23" i="1"/>
  <c r="K23" i="1" s="1"/>
  <c r="K10" i="1"/>
  <c r="K13" i="1"/>
  <c r="H28" i="1"/>
  <c r="J28" i="1" s="1"/>
  <c r="F28" i="1"/>
  <c r="F22" i="1"/>
  <c r="K22" i="1" s="1"/>
  <c r="F24" i="1"/>
  <c r="F27" i="1"/>
  <c r="F29" i="1"/>
  <c r="K29" i="1" s="1"/>
  <c r="F25" i="1"/>
  <c r="K27" i="1" l="1"/>
  <c r="K25" i="1"/>
  <c r="K24" i="1"/>
  <c r="F31" i="1"/>
  <c r="K31" i="1" s="1"/>
  <c r="K28" i="1"/>
</calcChain>
</file>

<file path=xl/sharedStrings.xml><?xml version="1.0" encoding="utf-8"?>
<sst xmlns="http://schemas.openxmlformats.org/spreadsheetml/2006/main" count="115" uniqueCount="77">
  <si>
    <t>RETRIBUCIONS DEL PERSONAL FUNCIONARI D'ADMINISTRACIÓ I SERVEIS  DE LA UNIVERSITAT ROVIRA I VIRGILI</t>
  </si>
  <si>
    <t>GRUP</t>
  </si>
  <si>
    <t>Nivell</t>
  </si>
  <si>
    <t xml:space="preserve">S. Base </t>
  </si>
  <si>
    <t>Complement  de destí</t>
  </si>
  <si>
    <t>Complement específic</t>
  </si>
  <si>
    <t>Total Mensual</t>
  </si>
  <si>
    <t xml:space="preserve">S. base </t>
  </si>
  <si>
    <t>Complement de destí</t>
  </si>
  <si>
    <t>Total extra</t>
  </si>
  <si>
    <t>Anual 2020</t>
  </si>
  <si>
    <t>A1</t>
  </si>
  <si>
    <t>A2</t>
  </si>
  <si>
    <t>C1</t>
  </si>
  <si>
    <t>C2</t>
  </si>
  <si>
    <t>E</t>
  </si>
  <si>
    <t>Triennis</t>
  </si>
  <si>
    <t>Grup</t>
  </si>
  <si>
    <t>Mensual</t>
  </si>
  <si>
    <t>Extres</t>
  </si>
  <si>
    <t>Anual_2019</t>
  </si>
  <si>
    <t>Complement de lloc de treball</t>
  </si>
  <si>
    <t>ANUAL</t>
  </si>
  <si>
    <t>Vicegerent/a</t>
  </si>
  <si>
    <t>Cap del Servei</t>
  </si>
  <si>
    <t>Coordinador/a de la UGAD</t>
  </si>
  <si>
    <t>Cap de Secció</t>
  </si>
  <si>
    <t>Coordinador/a de CRAI de Campus</t>
  </si>
  <si>
    <t>Coordinador/a de la secretaria de gestió acadèmica de campus</t>
  </si>
  <si>
    <t>Responsable de Formació d'Usuaris i Promoció de Serveis</t>
  </si>
  <si>
    <t>Responsable de CRAI de Centre</t>
  </si>
  <si>
    <t>Responsable de la gestió d'admissió i matrícula</t>
  </si>
  <si>
    <t>Responsable de la gestió d'expedients i títols</t>
  </si>
  <si>
    <t>Responsable d'Informació i préstec</t>
  </si>
  <si>
    <t>Secretari/ària del/de la rector/a</t>
  </si>
  <si>
    <t>Coordinador/a de serveis auxiliars</t>
  </si>
  <si>
    <t>Responsable de Recursos Documentals</t>
  </si>
  <si>
    <t>Cap administratiu/va de la Gerència</t>
  </si>
  <si>
    <t>Cap administratiu/va de la Secretaria General</t>
  </si>
  <si>
    <t>Coordinador/a de l'Oficina Logística de Campus</t>
  </si>
  <si>
    <t>Cap de secretaria</t>
  </si>
  <si>
    <t>Responsable de gestió d'expedients acadèmics</t>
  </si>
  <si>
    <t>Tècnic/a  de gestió documental</t>
  </si>
  <si>
    <t>Administratiu/iva de Consell Social</t>
  </si>
  <si>
    <t>Administratiu/iva de Vicerectorat</t>
  </si>
  <si>
    <t>Tècnic/a de suport a la direcció</t>
  </si>
  <si>
    <t>Tècnic/a de Suport al Deganat</t>
  </si>
  <si>
    <t>Complement d'especial dedicació (C_10011)</t>
  </si>
  <si>
    <t>Complement d'horari partit (C_10016)</t>
  </si>
  <si>
    <t>Hores extres</t>
  </si>
  <si>
    <t xml:space="preserve">Normals </t>
  </si>
  <si>
    <t>Festives</t>
  </si>
  <si>
    <t>Personal Eventual (art. 215 Estatut URV)</t>
  </si>
  <si>
    <t>Categoria</t>
  </si>
  <si>
    <t>Retribució mensual</t>
  </si>
  <si>
    <t>mín.</t>
  </si>
  <si>
    <t>màx.</t>
  </si>
  <si>
    <t>Caps d'Àrea</t>
  </si>
  <si>
    <t>Vicesecretari/ària</t>
  </si>
  <si>
    <t>Cap del Gabinet del Rector</t>
  </si>
  <si>
    <t>Coordinador/a</t>
  </si>
  <si>
    <t>Caps de Gabinet</t>
  </si>
  <si>
    <t>Caps d'Unitat</t>
  </si>
  <si>
    <t>(El Consell Social ha de ser informat anualment de les seves  condicions retributives, de forma singularitzada)</t>
  </si>
  <si>
    <t>Percentatges de cotització a Seguretat Social</t>
  </si>
  <si>
    <t>Concepte</t>
  </si>
  <si>
    <t>Situació</t>
  </si>
  <si>
    <t>Interins</t>
  </si>
  <si>
    <t>Permanents</t>
  </si>
  <si>
    <t>Contingències comunes</t>
  </si>
  <si>
    <t>Atur</t>
  </si>
  <si>
    <t>Formació professional</t>
  </si>
  <si>
    <t>AT i MP</t>
  </si>
  <si>
    <t xml:space="preserve">Total % </t>
  </si>
  <si>
    <t>Anual</t>
  </si>
  <si>
    <t>Retribució anual_2020</t>
  </si>
  <si>
    <t>RETRIBUCIONS DEL PERSONAL D'ADMINISTRACIÓ I SERVEIS FUNCIONARI DE LA UNIVERSITAT ROVIRA I VIRGILI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</si>
</sst>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Calibri"/>
      <family val="2"/>
      <scheme val="minor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1" applyFont="1"/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43" fontId="6" fillId="5" borderId="2" xfId="2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4" fontId="6" fillId="5" borderId="2" xfId="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/>
    <xf numFmtId="0" fontId="8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43" fontId="5" fillId="0" borderId="0" xfId="2" applyFont="1" applyFill="1" applyBorder="1"/>
    <xf numFmtId="43" fontId="4" fillId="0" borderId="0" xfId="2" applyFont="1" applyBorder="1"/>
    <xf numFmtId="0" fontId="4" fillId="3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2" fontId="6" fillId="8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14" fontId="4" fillId="0" borderId="0" xfId="1" applyNumberFormat="1" applyFont="1"/>
    <xf numFmtId="0" fontId="5" fillId="6" borderId="2" xfId="1" applyFont="1" applyFill="1" applyBorder="1" applyAlignment="1">
      <alignment horizontal="center"/>
    </xf>
    <xf numFmtId="0" fontId="2" fillId="9" borderId="2" xfId="0" applyFont="1" applyFill="1" applyBorder="1"/>
    <xf numFmtId="2" fontId="5" fillId="0" borderId="2" xfId="1" applyNumberFormat="1" applyFont="1" applyBorder="1"/>
    <xf numFmtId="2" fontId="2" fillId="0" borderId="0" xfId="0" applyNumberFormat="1" applyFont="1"/>
    <xf numFmtId="0" fontId="9" fillId="0" borderId="0" xfId="1" applyFont="1"/>
    <xf numFmtId="14" fontId="2" fillId="0" borderId="0" xfId="0" applyNumberFormat="1" applyFont="1"/>
    <xf numFmtId="2" fontId="4" fillId="0" borderId="2" xfId="1" applyNumberFormat="1" applyFont="1" applyFill="1" applyBorder="1"/>
    <xf numFmtId="0" fontId="4" fillId="3" borderId="2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2" fontId="4" fillId="0" borderId="2" xfId="1" applyNumberFormat="1" applyFont="1" applyBorder="1"/>
    <xf numFmtId="0" fontId="4" fillId="0" borderId="0" xfId="1" applyFont="1" applyBorder="1" applyAlignment="1">
      <alignment horizontal="center"/>
    </xf>
    <xf numFmtId="2" fontId="4" fillId="0" borderId="0" xfId="1" applyNumberFormat="1" applyFont="1" applyBorder="1"/>
    <xf numFmtId="0" fontId="2" fillId="0" borderId="0" xfId="0" applyFont="1" applyFill="1"/>
    <xf numFmtId="0" fontId="11" fillId="0" borderId="0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12" fillId="0" borderId="0" xfId="1" applyFont="1" applyFill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/>
    </xf>
    <xf numFmtId="0" fontId="4" fillId="13" borderId="2" xfId="1" applyFont="1" applyFill="1" applyBorder="1" applyAlignment="1">
      <alignment horizontal="center"/>
    </xf>
    <xf numFmtId="10" fontId="4" fillId="0" borderId="2" xfId="1" applyNumberFormat="1" applyFont="1" applyBorder="1"/>
    <xf numFmtId="10" fontId="6" fillId="8" borderId="2" xfId="1" applyNumberFormat="1" applyFont="1" applyFill="1" applyBorder="1"/>
    <xf numFmtId="0" fontId="4" fillId="0" borderId="0" xfId="1" applyFont="1" applyFill="1" applyBorder="1" applyAlignment="1">
      <alignment horizontal="center"/>
    </xf>
    <xf numFmtId="0" fontId="2" fillId="0" borderId="0" xfId="0" applyFont="1" applyFill="1" applyBorder="1"/>
    <xf numFmtId="2" fontId="2" fillId="0" borderId="2" xfId="0" applyNumberFormat="1" applyFont="1" applyBorder="1"/>
    <xf numFmtId="4" fontId="4" fillId="0" borderId="2" xfId="1" applyNumberFormat="1" applyFont="1" applyFill="1" applyBorder="1"/>
    <xf numFmtId="2" fontId="6" fillId="0" borderId="0" xfId="1" applyNumberFormat="1" applyFont="1" applyFill="1" applyBorder="1" applyAlignment="1">
      <alignment horizontal="center"/>
    </xf>
    <xf numFmtId="4" fontId="1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/>
    </xf>
    <xf numFmtId="0" fontId="6" fillId="8" borderId="2" xfId="1" applyFont="1" applyFill="1" applyBorder="1" applyAlignment="1">
      <alignment horizontal="center"/>
    </xf>
    <xf numFmtId="0" fontId="14" fillId="0" borderId="11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4" fillId="3" borderId="2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/>
    </xf>
    <xf numFmtId="0" fontId="4" fillId="11" borderId="5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wrapText="1"/>
    </xf>
    <xf numFmtId="0" fontId="5" fillId="6" borderId="5" xfId="1" applyFont="1" applyFill="1" applyBorder="1" applyAlignment="1">
      <alignment horizontal="center" wrapText="1"/>
    </xf>
    <xf numFmtId="0" fontId="6" fillId="10" borderId="6" xfId="1" applyFont="1" applyFill="1" applyBorder="1" applyAlignment="1">
      <alignment horizontal="center" wrapText="1"/>
    </xf>
    <xf numFmtId="0" fontId="6" fillId="1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2" xfId="1" applyFont="1" applyFill="1" applyBorder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228600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265"/>
        <a:stretch>
          <a:fillRect/>
        </a:stretch>
      </xdr:blipFill>
      <xdr:spPr bwMode="auto">
        <a:xfrm>
          <a:off x="0" y="0"/>
          <a:ext cx="13182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3"/>
  <sheetViews>
    <sheetView tabSelected="1" view="pageBreakPreview" topLeftCell="A7" zoomScale="60" zoomScaleNormal="100" workbookViewId="0">
      <selection activeCell="A9" sqref="A9"/>
    </sheetView>
  </sheetViews>
  <sheetFormatPr baseColWidth="10" defaultColWidth="11.42578125" defaultRowHeight="12.75" x14ac:dyDescent="0.2"/>
  <cols>
    <col min="1" max="1" width="19.5703125" style="1" customWidth="1"/>
    <col min="2" max="2" width="21.7109375" style="1" customWidth="1"/>
    <col min="3" max="3" width="20.5703125" style="1" customWidth="1"/>
    <col min="4" max="4" width="21.140625" style="1" customWidth="1"/>
    <col min="5" max="5" width="21" style="1" customWidth="1"/>
    <col min="6" max="6" width="18.7109375" style="1" customWidth="1"/>
    <col min="7" max="7" width="18.5703125" style="1" customWidth="1"/>
    <col min="8" max="8" width="12" style="1" customWidth="1"/>
    <col min="9" max="9" width="11.42578125" style="1" customWidth="1"/>
    <col min="10" max="10" width="13.7109375" style="1" customWidth="1"/>
    <col min="11" max="11" width="15.85546875" style="1" customWidth="1"/>
    <col min="12" max="12" width="20.85546875" style="1" customWidth="1"/>
    <col min="13" max="17" width="11.42578125" style="1" customWidth="1"/>
    <col min="18" max="18" width="14.42578125" style="1" customWidth="1"/>
    <col min="19" max="19" width="11.42578125" style="2"/>
    <col min="20" max="16384" width="11.42578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>
      <c r="A5" s="3" t="s">
        <v>0</v>
      </c>
      <c r="B5" s="4"/>
      <c r="C5" s="4"/>
    </row>
    <row r="6" spans="1:19" hidden="1" x14ac:dyDescent="0.2"/>
    <row r="7" spans="1:19" ht="32.25" customHeight="1" x14ac:dyDescent="0.2"/>
    <row r="8" spans="1:19" ht="32.25" customHeight="1" x14ac:dyDescent="0.2">
      <c r="A8" s="81" t="s">
        <v>76</v>
      </c>
      <c r="B8" s="81"/>
      <c r="C8" s="81"/>
      <c r="D8" s="81"/>
      <c r="E8" s="81"/>
      <c r="F8" s="81"/>
      <c r="K8" s="82"/>
      <c r="L8" s="82"/>
      <c r="M8" s="82"/>
      <c r="N8" s="82"/>
      <c r="O8" s="82"/>
      <c r="P8" s="82"/>
      <c r="Q8" s="82"/>
      <c r="R8" s="82"/>
    </row>
    <row r="9" spans="1:19" ht="46.5" customHeight="1" x14ac:dyDescent="0.2">
      <c r="A9" s="5" t="s">
        <v>1</v>
      </c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8" t="s">
        <v>7</v>
      </c>
      <c r="H9" s="8" t="s">
        <v>8</v>
      </c>
      <c r="I9" s="8" t="s">
        <v>5</v>
      </c>
      <c r="J9" s="9" t="s">
        <v>9</v>
      </c>
      <c r="K9" s="10" t="s">
        <v>10</v>
      </c>
      <c r="S9" s="1"/>
    </row>
    <row r="10" spans="1:19" x14ac:dyDescent="0.2">
      <c r="A10" s="11" t="s">
        <v>11</v>
      </c>
      <c r="B10" s="11">
        <v>30</v>
      </c>
      <c r="C10" s="12">
        <v>1203.56</v>
      </c>
      <c r="D10" s="12">
        <v>1051.31</v>
      </c>
      <c r="E10" s="12">
        <v>737.86</v>
      </c>
      <c r="F10" s="12">
        <f>C10+D10+E10</f>
        <v>2992.73</v>
      </c>
      <c r="G10" s="12">
        <v>742.7</v>
      </c>
      <c r="H10" s="12">
        <f>D10</f>
        <v>1051.31</v>
      </c>
      <c r="I10" s="12">
        <f>E10</f>
        <v>737.86</v>
      </c>
      <c r="J10" s="12">
        <f>G10+H10+I10</f>
        <v>2531.87</v>
      </c>
      <c r="K10" s="13">
        <f>F10*12+J10*2</f>
        <v>40976.5</v>
      </c>
      <c r="S10" s="1"/>
    </row>
    <row r="11" spans="1:19" x14ac:dyDescent="0.2">
      <c r="A11" s="11" t="s">
        <v>11</v>
      </c>
      <c r="B11" s="11">
        <v>29</v>
      </c>
      <c r="C11" s="12">
        <v>1203.56</v>
      </c>
      <c r="D11" s="12">
        <v>942.97</v>
      </c>
      <c r="E11" s="12">
        <v>730.06</v>
      </c>
      <c r="F11" s="12">
        <f t="shared" ref="F11:F32" si="0">C11+D11+E11</f>
        <v>2876.5899999999997</v>
      </c>
      <c r="G11" s="12">
        <v>742.7</v>
      </c>
      <c r="H11" s="12">
        <f t="shared" ref="H11:I33" si="1">D11</f>
        <v>942.97</v>
      </c>
      <c r="I11" s="12">
        <f t="shared" si="1"/>
        <v>730.06</v>
      </c>
      <c r="J11" s="12">
        <f t="shared" ref="J11:J33" si="2">G11+H11+I11</f>
        <v>2415.73</v>
      </c>
      <c r="K11" s="13">
        <f t="shared" ref="K11:K33" si="3">F11*12+J11*2</f>
        <v>39350.539999999994</v>
      </c>
      <c r="S11" s="1"/>
    </row>
    <row r="12" spans="1:19" x14ac:dyDescent="0.2">
      <c r="A12" s="11" t="s">
        <v>11</v>
      </c>
      <c r="B12" s="11">
        <v>28</v>
      </c>
      <c r="C12" s="12">
        <v>1203.56</v>
      </c>
      <c r="D12" s="12">
        <v>903.35</v>
      </c>
      <c r="E12" s="12">
        <v>727.16000000000008</v>
      </c>
      <c r="F12" s="12">
        <f t="shared" si="0"/>
        <v>2834.0699999999997</v>
      </c>
      <c r="G12" s="12">
        <v>742.7</v>
      </c>
      <c r="H12" s="12">
        <f t="shared" si="1"/>
        <v>903.35</v>
      </c>
      <c r="I12" s="12">
        <f t="shared" si="1"/>
        <v>727.16000000000008</v>
      </c>
      <c r="J12" s="12">
        <f t="shared" si="2"/>
        <v>2373.21</v>
      </c>
      <c r="K12" s="13">
        <f t="shared" si="3"/>
        <v>38755.259999999995</v>
      </c>
      <c r="S12" s="1"/>
    </row>
    <row r="13" spans="1:19" x14ac:dyDescent="0.2">
      <c r="A13" s="11" t="s">
        <v>11</v>
      </c>
      <c r="B13" s="11">
        <v>27</v>
      </c>
      <c r="C13" s="12">
        <v>1203.56</v>
      </c>
      <c r="D13" s="12">
        <v>863.66</v>
      </c>
      <c r="E13" s="12">
        <v>724.42</v>
      </c>
      <c r="F13" s="12">
        <f t="shared" si="0"/>
        <v>2791.64</v>
      </c>
      <c r="G13" s="12">
        <v>742.7</v>
      </c>
      <c r="H13" s="12">
        <f t="shared" si="1"/>
        <v>863.66</v>
      </c>
      <c r="I13" s="12">
        <f t="shared" si="1"/>
        <v>724.42</v>
      </c>
      <c r="J13" s="12">
        <f t="shared" si="2"/>
        <v>2330.7800000000002</v>
      </c>
      <c r="K13" s="13">
        <f t="shared" si="3"/>
        <v>38161.24</v>
      </c>
      <c r="S13" s="1"/>
    </row>
    <row r="14" spans="1:19" x14ac:dyDescent="0.2">
      <c r="A14" s="11" t="s">
        <v>11</v>
      </c>
      <c r="B14" s="11">
        <v>26</v>
      </c>
      <c r="C14" s="12">
        <v>1203.56</v>
      </c>
      <c r="D14" s="12">
        <v>757.72</v>
      </c>
      <c r="E14" s="12">
        <v>716.75</v>
      </c>
      <c r="F14" s="12">
        <f t="shared" si="0"/>
        <v>2678.0299999999997</v>
      </c>
      <c r="G14" s="12">
        <v>742.7</v>
      </c>
      <c r="H14" s="12">
        <f t="shared" si="1"/>
        <v>757.72</v>
      </c>
      <c r="I14" s="12">
        <f t="shared" si="1"/>
        <v>716.75</v>
      </c>
      <c r="J14" s="12">
        <f t="shared" si="2"/>
        <v>2217.17</v>
      </c>
      <c r="K14" s="13">
        <f t="shared" si="3"/>
        <v>36570.699999999997</v>
      </c>
      <c r="S14" s="1"/>
    </row>
    <row r="15" spans="1:19" x14ac:dyDescent="0.2">
      <c r="A15" s="11" t="s">
        <v>11</v>
      </c>
      <c r="B15" s="11">
        <v>25</v>
      </c>
      <c r="C15" s="12">
        <v>1203.56</v>
      </c>
      <c r="D15" s="12">
        <v>672.26</v>
      </c>
      <c r="E15" s="12">
        <v>705.0100000000001</v>
      </c>
      <c r="F15" s="12">
        <f t="shared" si="0"/>
        <v>2580.83</v>
      </c>
      <c r="G15" s="12">
        <v>742.7</v>
      </c>
      <c r="H15" s="12">
        <f t="shared" si="1"/>
        <v>672.26</v>
      </c>
      <c r="I15" s="12">
        <f t="shared" si="1"/>
        <v>705.0100000000001</v>
      </c>
      <c r="J15" s="12">
        <f t="shared" si="2"/>
        <v>2119.9700000000003</v>
      </c>
      <c r="K15" s="13">
        <f t="shared" si="3"/>
        <v>35209.9</v>
      </c>
      <c r="S15" s="1"/>
    </row>
    <row r="16" spans="1:19" x14ac:dyDescent="0.2">
      <c r="A16" s="11" t="s">
        <v>11</v>
      </c>
      <c r="B16" s="11">
        <v>24</v>
      </c>
      <c r="C16" s="12">
        <v>1203.56</v>
      </c>
      <c r="D16" s="12">
        <v>632.6</v>
      </c>
      <c r="E16" s="12">
        <v>707.81999999999994</v>
      </c>
      <c r="F16" s="12">
        <f t="shared" si="0"/>
        <v>2543.9799999999996</v>
      </c>
      <c r="G16" s="12">
        <v>742.7</v>
      </c>
      <c r="H16" s="12">
        <f t="shared" si="1"/>
        <v>632.6</v>
      </c>
      <c r="I16" s="12">
        <f t="shared" si="1"/>
        <v>707.81999999999994</v>
      </c>
      <c r="J16" s="12">
        <f t="shared" si="2"/>
        <v>2083.12</v>
      </c>
      <c r="K16" s="13">
        <f t="shared" si="3"/>
        <v>34693.999999999993</v>
      </c>
      <c r="S16" s="1"/>
    </row>
    <row r="17" spans="1:11" s="1" customFormat="1" x14ac:dyDescent="0.2">
      <c r="A17" s="11" t="s">
        <v>12</v>
      </c>
      <c r="B17" s="11">
        <v>26</v>
      </c>
      <c r="C17" s="12">
        <v>1040.69</v>
      </c>
      <c r="D17" s="12">
        <v>757.72</v>
      </c>
      <c r="E17" s="12">
        <v>695.36999999999989</v>
      </c>
      <c r="F17" s="12">
        <f t="shared" si="0"/>
        <v>2493.7799999999997</v>
      </c>
      <c r="G17" s="12">
        <v>759</v>
      </c>
      <c r="H17" s="12">
        <f t="shared" si="1"/>
        <v>757.72</v>
      </c>
      <c r="I17" s="12">
        <f t="shared" si="1"/>
        <v>695.36999999999989</v>
      </c>
      <c r="J17" s="12">
        <f t="shared" si="2"/>
        <v>2212.09</v>
      </c>
      <c r="K17" s="13">
        <f t="shared" si="3"/>
        <v>34349.539999999994</v>
      </c>
    </row>
    <row r="18" spans="1:11" s="1" customFormat="1" x14ac:dyDescent="0.2">
      <c r="A18" s="11" t="s">
        <v>12</v>
      </c>
      <c r="B18" s="11">
        <v>24</v>
      </c>
      <c r="C18" s="12">
        <v>1040.69</v>
      </c>
      <c r="D18" s="12">
        <v>632.6</v>
      </c>
      <c r="E18" s="12">
        <v>686.33</v>
      </c>
      <c r="F18" s="12">
        <f t="shared" si="0"/>
        <v>2359.62</v>
      </c>
      <c r="G18" s="12">
        <v>759</v>
      </c>
      <c r="H18" s="12">
        <f t="shared" si="1"/>
        <v>632.6</v>
      </c>
      <c r="I18" s="12">
        <f t="shared" si="1"/>
        <v>686.33</v>
      </c>
      <c r="J18" s="12">
        <f t="shared" si="2"/>
        <v>2077.9299999999998</v>
      </c>
      <c r="K18" s="13">
        <f t="shared" si="3"/>
        <v>32471.3</v>
      </c>
    </row>
    <row r="19" spans="1:11" s="1" customFormat="1" x14ac:dyDescent="0.2">
      <c r="A19" s="11" t="s">
        <v>12</v>
      </c>
      <c r="B19" s="11">
        <v>22</v>
      </c>
      <c r="C19" s="12">
        <v>1040.69</v>
      </c>
      <c r="D19" s="12">
        <v>553.29999999999995</v>
      </c>
      <c r="E19" s="12">
        <v>680.63999999999987</v>
      </c>
      <c r="F19" s="12">
        <f t="shared" si="0"/>
        <v>2274.63</v>
      </c>
      <c r="G19" s="12">
        <v>759</v>
      </c>
      <c r="H19" s="12">
        <f t="shared" si="1"/>
        <v>553.29999999999995</v>
      </c>
      <c r="I19" s="12">
        <f t="shared" si="1"/>
        <v>680.63999999999987</v>
      </c>
      <c r="J19" s="12">
        <f t="shared" si="2"/>
        <v>1992.9399999999998</v>
      </c>
      <c r="K19" s="13">
        <f t="shared" si="3"/>
        <v>31281.440000000002</v>
      </c>
    </row>
    <row r="20" spans="1:11" s="1" customFormat="1" x14ac:dyDescent="0.2">
      <c r="A20" s="11" t="s">
        <v>12</v>
      </c>
      <c r="B20" s="11">
        <v>20</v>
      </c>
      <c r="C20" s="12">
        <v>1040.69</v>
      </c>
      <c r="D20" s="12">
        <v>477.19</v>
      </c>
      <c r="E20" s="12">
        <v>647.54999999999984</v>
      </c>
      <c r="F20" s="12">
        <f t="shared" si="0"/>
        <v>2165.4299999999998</v>
      </c>
      <c r="G20" s="12">
        <v>759</v>
      </c>
      <c r="H20" s="12">
        <f t="shared" si="1"/>
        <v>477.19</v>
      </c>
      <c r="I20" s="12">
        <f t="shared" si="1"/>
        <v>647.54999999999984</v>
      </c>
      <c r="J20" s="12">
        <f t="shared" si="2"/>
        <v>1883.7399999999998</v>
      </c>
      <c r="K20" s="13">
        <f t="shared" si="3"/>
        <v>29752.639999999996</v>
      </c>
    </row>
    <row r="21" spans="1:11" s="1" customFormat="1" x14ac:dyDescent="0.2">
      <c r="A21" s="11" t="s">
        <v>12</v>
      </c>
      <c r="B21" s="11">
        <v>18</v>
      </c>
      <c r="C21" s="12">
        <v>1040.69</v>
      </c>
      <c r="D21" s="12">
        <v>428.46</v>
      </c>
      <c r="E21" s="12">
        <v>592.54999999999995</v>
      </c>
      <c r="F21" s="12">
        <f t="shared" si="0"/>
        <v>2061.6999999999998</v>
      </c>
      <c r="G21" s="12">
        <v>759</v>
      </c>
      <c r="H21" s="12">
        <f t="shared" si="1"/>
        <v>428.46</v>
      </c>
      <c r="I21" s="12">
        <f t="shared" si="1"/>
        <v>592.54999999999995</v>
      </c>
      <c r="J21" s="12">
        <f t="shared" si="2"/>
        <v>1780.01</v>
      </c>
      <c r="K21" s="13">
        <f t="shared" si="3"/>
        <v>28300.42</v>
      </c>
    </row>
    <row r="22" spans="1:11" s="1" customFormat="1" x14ac:dyDescent="0.2">
      <c r="A22" s="11" t="s">
        <v>13</v>
      </c>
      <c r="B22" s="11">
        <v>22</v>
      </c>
      <c r="C22" s="12">
        <v>781.39</v>
      </c>
      <c r="D22" s="12">
        <f>D19</f>
        <v>553.29999999999995</v>
      </c>
      <c r="E22" s="12">
        <v>658.35</v>
      </c>
      <c r="F22" s="12">
        <f t="shared" si="0"/>
        <v>1993.04</v>
      </c>
      <c r="G22" s="12">
        <v>675.35</v>
      </c>
      <c r="H22" s="12">
        <f t="shared" si="1"/>
        <v>553.29999999999995</v>
      </c>
      <c r="I22" s="12">
        <f t="shared" si="1"/>
        <v>658.35</v>
      </c>
      <c r="J22" s="12">
        <f t="shared" si="2"/>
        <v>1887</v>
      </c>
      <c r="K22" s="13">
        <f t="shared" si="3"/>
        <v>27690.48</v>
      </c>
    </row>
    <row r="23" spans="1:11" s="1" customFormat="1" x14ac:dyDescent="0.2">
      <c r="A23" s="11" t="s">
        <v>13</v>
      </c>
      <c r="B23" s="11">
        <v>20</v>
      </c>
      <c r="C23" s="12">
        <v>781.39</v>
      </c>
      <c r="D23" s="12">
        <f>D20</f>
        <v>477.19</v>
      </c>
      <c r="E23" s="12">
        <v>617.79999999999995</v>
      </c>
      <c r="F23" s="12">
        <f t="shared" si="0"/>
        <v>1876.3799999999999</v>
      </c>
      <c r="G23" s="12">
        <v>675.35</v>
      </c>
      <c r="H23" s="12">
        <f t="shared" si="1"/>
        <v>477.19</v>
      </c>
      <c r="I23" s="12">
        <f t="shared" si="1"/>
        <v>617.79999999999995</v>
      </c>
      <c r="J23" s="12">
        <f t="shared" si="2"/>
        <v>1770.34</v>
      </c>
      <c r="K23" s="13">
        <f t="shared" si="3"/>
        <v>26057.239999999998</v>
      </c>
    </row>
    <row r="24" spans="1:11" s="1" customFormat="1" x14ac:dyDescent="0.2">
      <c r="A24" s="11" t="s">
        <v>13</v>
      </c>
      <c r="B24" s="11">
        <v>18</v>
      </c>
      <c r="C24" s="12">
        <v>781.39</v>
      </c>
      <c r="D24" s="12">
        <f>D21</f>
        <v>428.46</v>
      </c>
      <c r="E24" s="12">
        <v>599.45000000000005</v>
      </c>
      <c r="F24" s="12">
        <f t="shared" si="0"/>
        <v>1809.3</v>
      </c>
      <c r="G24" s="12">
        <v>675.35</v>
      </c>
      <c r="H24" s="12">
        <f t="shared" si="1"/>
        <v>428.46</v>
      </c>
      <c r="I24" s="12">
        <f t="shared" si="1"/>
        <v>599.45000000000005</v>
      </c>
      <c r="J24" s="12">
        <f t="shared" si="2"/>
        <v>1703.26</v>
      </c>
      <c r="K24" s="13">
        <f t="shared" si="3"/>
        <v>25118.12</v>
      </c>
    </row>
    <row r="25" spans="1:11" s="1" customFormat="1" x14ac:dyDescent="0.2">
      <c r="A25" s="11" t="s">
        <v>13</v>
      </c>
      <c r="B25" s="11">
        <v>16</v>
      </c>
      <c r="C25" s="12">
        <v>781.39</v>
      </c>
      <c r="D25" s="12">
        <f>379.77</f>
        <v>379.77</v>
      </c>
      <c r="E25" s="12">
        <v>566.73</v>
      </c>
      <c r="F25" s="12">
        <f t="shared" si="0"/>
        <v>1727.8899999999999</v>
      </c>
      <c r="G25" s="12">
        <v>675.35</v>
      </c>
      <c r="H25" s="12">
        <f t="shared" si="1"/>
        <v>379.77</v>
      </c>
      <c r="I25" s="12">
        <f t="shared" si="1"/>
        <v>566.73</v>
      </c>
      <c r="J25" s="12">
        <f t="shared" si="2"/>
        <v>1621.85</v>
      </c>
      <c r="K25" s="13">
        <f t="shared" si="3"/>
        <v>23978.38</v>
      </c>
    </row>
    <row r="26" spans="1:11" s="1" customFormat="1" x14ac:dyDescent="0.2">
      <c r="A26" s="11" t="s">
        <v>13</v>
      </c>
      <c r="B26" s="11">
        <v>14</v>
      </c>
      <c r="C26" s="12">
        <v>781.39</v>
      </c>
      <c r="D26" s="12">
        <v>331.04</v>
      </c>
      <c r="E26" s="12">
        <v>563.18999999999994</v>
      </c>
      <c r="F26" s="12">
        <f t="shared" si="0"/>
        <v>1675.62</v>
      </c>
      <c r="G26" s="12">
        <v>675.35</v>
      </c>
      <c r="H26" s="12">
        <f t="shared" si="1"/>
        <v>331.04</v>
      </c>
      <c r="I26" s="12">
        <f t="shared" si="1"/>
        <v>563.18999999999994</v>
      </c>
      <c r="J26" s="12">
        <f t="shared" si="2"/>
        <v>1569.58</v>
      </c>
      <c r="K26" s="13">
        <f t="shared" si="3"/>
        <v>23246.6</v>
      </c>
    </row>
    <row r="27" spans="1:11" s="1" customFormat="1" x14ac:dyDescent="0.2">
      <c r="A27" s="11" t="s">
        <v>14</v>
      </c>
      <c r="B27" s="11">
        <v>18</v>
      </c>
      <c r="C27" s="12">
        <v>650.33000000000004</v>
      </c>
      <c r="D27" s="12">
        <f>D21</f>
        <v>428.46</v>
      </c>
      <c r="E27" s="12">
        <v>590.24</v>
      </c>
      <c r="F27" s="12">
        <f t="shared" si="0"/>
        <v>1669.03</v>
      </c>
      <c r="G27" s="12">
        <v>644.4</v>
      </c>
      <c r="H27" s="12">
        <f t="shared" si="1"/>
        <v>428.46</v>
      </c>
      <c r="I27" s="12">
        <f t="shared" si="1"/>
        <v>590.24</v>
      </c>
      <c r="J27" s="12">
        <f t="shared" si="2"/>
        <v>1663.1</v>
      </c>
      <c r="K27" s="13">
        <f t="shared" si="3"/>
        <v>23354.560000000001</v>
      </c>
    </row>
    <row r="28" spans="1:11" s="1" customFormat="1" x14ac:dyDescent="0.2">
      <c r="A28" s="11" t="s">
        <v>14</v>
      </c>
      <c r="B28" s="11">
        <v>16</v>
      </c>
      <c r="C28" s="12">
        <v>650.33000000000004</v>
      </c>
      <c r="D28" s="12">
        <f>D25</f>
        <v>379.77</v>
      </c>
      <c r="E28" s="12">
        <v>582.52</v>
      </c>
      <c r="F28" s="12">
        <f t="shared" si="0"/>
        <v>1612.62</v>
      </c>
      <c r="G28" s="12">
        <v>644.4</v>
      </c>
      <c r="H28" s="12">
        <f t="shared" si="1"/>
        <v>379.77</v>
      </c>
      <c r="I28" s="12">
        <f t="shared" si="1"/>
        <v>582.52</v>
      </c>
      <c r="J28" s="12">
        <f t="shared" si="2"/>
        <v>1606.69</v>
      </c>
      <c r="K28" s="13">
        <f t="shared" si="3"/>
        <v>22564.82</v>
      </c>
    </row>
    <row r="29" spans="1:11" s="1" customFormat="1" x14ac:dyDescent="0.2">
      <c r="A29" s="11" t="s">
        <v>14</v>
      </c>
      <c r="B29" s="11">
        <v>14</v>
      </c>
      <c r="C29" s="12">
        <v>650.33000000000004</v>
      </c>
      <c r="D29" s="12">
        <f>D26</f>
        <v>331.04</v>
      </c>
      <c r="E29" s="12">
        <v>574.73</v>
      </c>
      <c r="F29" s="12">
        <f t="shared" si="0"/>
        <v>1556.1000000000001</v>
      </c>
      <c r="G29" s="12">
        <v>644.4</v>
      </c>
      <c r="H29" s="12">
        <f t="shared" si="1"/>
        <v>331.04</v>
      </c>
      <c r="I29" s="12">
        <f t="shared" si="1"/>
        <v>574.73</v>
      </c>
      <c r="J29" s="12">
        <f t="shared" si="2"/>
        <v>1550.17</v>
      </c>
      <c r="K29" s="13">
        <f t="shared" si="3"/>
        <v>21773.54</v>
      </c>
    </row>
    <row r="30" spans="1:11" s="1" customFormat="1" x14ac:dyDescent="0.2">
      <c r="A30" s="11" t="s">
        <v>14</v>
      </c>
      <c r="B30" s="11">
        <v>12</v>
      </c>
      <c r="C30" s="12">
        <v>650.33000000000004</v>
      </c>
      <c r="D30" s="12">
        <v>282.26</v>
      </c>
      <c r="E30" s="12">
        <v>546.73</v>
      </c>
      <c r="F30" s="12">
        <f t="shared" si="0"/>
        <v>1479.3200000000002</v>
      </c>
      <c r="G30" s="12">
        <v>644.4</v>
      </c>
      <c r="H30" s="12">
        <f t="shared" si="1"/>
        <v>282.26</v>
      </c>
      <c r="I30" s="12">
        <f t="shared" si="1"/>
        <v>546.73</v>
      </c>
      <c r="J30" s="12">
        <f t="shared" si="2"/>
        <v>1473.3899999999999</v>
      </c>
      <c r="K30" s="13">
        <f t="shared" si="3"/>
        <v>20698.620000000003</v>
      </c>
    </row>
    <row r="31" spans="1:11" s="1" customFormat="1" x14ac:dyDescent="0.2">
      <c r="A31" s="11" t="s">
        <v>15</v>
      </c>
      <c r="B31" s="11">
        <v>14</v>
      </c>
      <c r="C31" s="12">
        <v>595.22</v>
      </c>
      <c r="D31" s="12">
        <f>D29</f>
        <v>331.04</v>
      </c>
      <c r="E31" s="12">
        <v>545.7399999999999</v>
      </c>
      <c r="F31" s="12">
        <f t="shared" si="0"/>
        <v>1472</v>
      </c>
      <c r="G31" s="12">
        <v>595.22</v>
      </c>
      <c r="H31" s="12">
        <f t="shared" si="1"/>
        <v>331.04</v>
      </c>
      <c r="I31" s="12">
        <f t="shared" si="1"/>
        <v>545.7399999999999</v>
      </c>
      <c r="J31" s="12">
        <f t="shared" si="2"/>
        <v>1472</v>
      </c>
      <c r="K31" s="13">
        <f t="shared" si="3"/>
        <v>20608</v>
      </c>
    </row>
    <row r="32" spans="1:11" s="1" customFormat="1" x14ac:dyDescent="0.2">
      <c r="A32" s="11" t="s">
        <v>15</v>
      </c>
      <c r="B32" s="11">
        <v>12</v>
      </c>
      <c r="C32" s="12">
        <v>595.22</v>
      </c>
      <c r="D32" s="12">
        <f>D30</f>
        <v>282.26</v>
      </c>
      <c r="E32" s="12">
        <v>542.20999999999992</v>
      </c>
      <c r="F32" s="12">
        <f t="shared" si="0"/>
        <v>1419.69</v>
      </c>
      <c r="G32" s="12">
        <v>595.22</v>
      </c>
      <c r="H32" s="12">
        <f t="shared" si="1"/>
        <v>282.26</v>
      </c>
      <c r="I32" s="12">
        <f t="shared" si="1"/>
        <v>542.20999999999992</v>
      </c>
      <c r="J32" s="12">
        <f t="shared" si="2"/>
        <v>1419.69</v>
      </c>
      <c r="K32" s="13">
        <f t="shared" si="3"/>
        <v>19875.66</v>
      </c>
    </row>
    <row r="33" spans="1:19" x14ac:dyDescent="0.2">
      <c r="A33" s="11" t="s">
        <v>15</v>
      </c>
      <c r="B33" s="11">
        <v>10</v>
      </c>
      <c r="C33" s="12">
        <v>595.22</v>
      </c>
      <c r="D33" s="12">
        <v>233.55</v>
      </c>
      <c r="E33" s="12">
        <v>538.68000000000006</v>
      </c>
      <c r="F33" s="12">
        <f>C33+D33+E33</f>
        <v>1367.45</v>
      </c>
      <c r="G33" s="12">
        <v>595.22</v>
      </c>
      <c r="H33" s="12">
        <f t="shared" si="1"/>
        <v>233.55</v>
      </c>
      <c r="I33" s="12">
        <f t="shared" si="1"/>
        <v>538.68000000000006</v>
      </c>
      <c r="J33" s="12">
        <f t="shared" si="2"/>
        <v>1367.45</v>
      </c>
      <c r="K33" s="13">
        <f t="shared" si="3"/>
        <v>19144.300000000003</v>
      </c>
      <c r="S33" s="1"/>
    </row>
    <row r="35" spans="1:19" x14ac:dyDescent="0.2">
      <c r="A35" s="14" t="s">
        <v>16</v>
      </c>
      <c r="B35" s="15"/>
      <c r="C35" s="16"/>
      <c r="D35" s="17"/>
      <c r="E35" s="17"/>
      <c r="F35" s="17"/>
    </row>
    <row r="36" spans="1:19" x14ac:dyDescent="0.2">
      <c r="B36" s="79"/>
      <c r="C36" s="83"/>
      <c r="Q36" s="2"/>
      <c r="S36" s="1"/>
    </row>
    <row r="37" spans="1:19" x14ac:dyDescent="0.2">
      <c r="A37" s="18" t="s">
        <v>17</v>
      </c>
      <c r="B37" s="19" t="s">
        <v>18</v>
      </c>
      <c r="C37" s="20" t="s">
        <v>19</v>
      </c>
      <c r="D37" s="21" t="s">
        <v>74</v>
      </c>
      <c r="Q37" s="2"/>
      <c r="S37" s="1"/>
    </row>
    <row r="38" spans="1:19" x14ac:dyDescent="0.2">
      <c r="A38" s="22" t="s">
        <v>11</v>
      </c>
      <c r="B38" s="12">
        <v>46.32</v>
      </c>
      <c r="C38" s="12">
        <v>28.59</v>
      </c>
      <c r="D38" s="12">
        <f>B38*12+C38*2</f>
        <v>613.02</v>
      </c>
      <c r="Q38" s="2"/>
      <c r="S38" s="1"/>
    </row>
    <row r="39" spans="1:19" x14ac:dyDescent="0.2">
      <c r="A39" s="22" t="s">
        <v>12</v>
      </c>
      <c r="B39" s="12">
        <v>37.78</v>
      </c>
      <c r="C39" s="12">
        <v>27.54</v>
      </c>
      <c r="D39" s="12">
        <f t="shared" ref="D39:D42" si="4">B39*12+C39*2</f>
        <v>508.44</v>
      </c>
      <c r="Q39" s="2"/>
      <c r="S39" s="1"/>
    </row>
    <row r="40" spans="1:19" x14ac:dyDescent="0.2">
      <c r="A40" s="22" t="s">
        <v>13</v>
      </c>
      <c r="B40" s="12">
        <v>28.59</v>
      </c>
      <c r="C40" s="12">
        <v>24.69</v>
      </c>
      <c r="D40" s="12">
        <f t="shared" si="4"/>
        <v>392.46</v>
      </c>
      <c r="Q40" s="2"/>
      <c r="S40" s="1"/>
    </row>
    <row r="41" spans="1:19" x14ac:dyDescent="0.2">
      <c r="A41" s="22" t="s">
        <v>14</v>
      </c>
      <c r="B41" s="12">
        <v>19.46</v>
      </c>
      <c r="C41" s="12">
        <v>19.27</v>
      </c>
      <c r="D41" s="12">
        <f t="shared" si="4"/>
        <v>272.06</v>
      </c>
      <c r="Q41" s="2"/>
      <c r="S41" s="1"/>
    </row>
    <row r="42" spans="1:19" x14ac:dyDescent="0.2">
      <c r="A42" s="22" t="s">
        <v>15</v>
      </c>
      <c r="B42" s="12">
        <v>14.65</v>
      </c>
      <c r="C42" s="12">
        <v>14.65</v>
      </c>
      <c r="D42" s="12">
        <f t="shared" si="4"/>
        <v>205.10000000000002</v>
      </c>
      <c r="Q42" s="2"/>
      <c r="S42" s="1"/>
    </row>
    <row r="44" spans="1:19" x14ac:dyDescent="0.2">
      <c r="A44" s="23" t="s">
        <v>21</v>
      </c>
      <c r="B44" s="4"/>
      <c r="C44" s="4"/>
      <c r="D44" s="4"/>
      <c r="E44" s="4"/>
      <c r="F44" s="4"/>
    </row>
    <row r="45" spans="1:19" x14ac:dyDescent="0.2">
      <c r="A45" s="4"/>
      <c r="B45" s="4"/>
      <c r="C45" s="4"/>
      <c r="D45" s="4"/>
      <c r="E45" s="24"/>
      <c r="Q45" s="2"/>
      <c r="S45" s="1"/>
    </row>
    <row r="46" spans="1:19" x14ac:dyDescent="0.2">
      <c r="A46" s="84" t="s">
        <v>21</v>
      </c>
      <c r="B46" s="84"/>
      <c r="C46" s="84"/>
      <c r="D46" s="84"/>
      <c r="E46" s="25" t="s">
        <v>18</v>
      </c>
      <c r="F46" s="26" t="s">
        <v>22</v>
      </c>
      <c r="Q46" s="2"/>
      <c r="S46" s="1"/>
    </row>
    <row r="47" spans="1:19" x14ac:dyDescent="0.2">
      <c r="A47" s="78" t="s">
        <v>23</v>
      </c>
      <c r="B47" s="78"/>
      <c r="C47" s="78"/>
      <c r="D47" s="78"/>
      <c r="E47" s="27">
        <v>1541.89</v>
      </c>
      <c r="F47" s="13">
        <f>E47*14</f>
        <v>21586.460000000003</v>
      </c>
      <c r="Q47" s="2"/>
      <c r="S47" s="1"/>
    </row>
    <row r="48" spans="1:19" x14ac:dyDescent="0.2">
      <c r="A48" s="78" t="s">
        <v>24</v>
      </c>
      <c r="B48" s="78"/>
      <c r="C48" s="78"/>
      <c r="D48" s="78"/>
      <c r="E48" s="27">
        <v>1406.14</v>
      </c>
      <c r="F48" s="13">
        <f t="shared" ref="F48:F70" si="5">E48*14</f>
        <v>19685.960000000003</v>
      </c>
      <c r="Q48" s="2"/>
      <c r="S48" s="1"/>
    </row>
    <row r="49" spans="1:17" s="1" customFormat="1" x14ac:dyDescent="0.2">
      <c r="A49" s="78" t="s">
        <v>25</v>
      </c>
      <c r="B49" s="78"/>
      <c r="C49" s="78"/>
      <c r="D49" s="78"/>
      <c r="E49" s="27">
        <v>711.03</v>
      </c>
      <c r="F49" s="13">
        <f t="shared" si="5"/>
        <v>9954.42</v>
      </c>
      <c r="Q49" s="2"/>
    </row>
    <row r="50" spans="1:17" s="1" customFormat="1" x14ac:dyDescent="0.2">
      <c r="A50" s="78" t="s">
        <v>26</v>
      </c>
      <c r="B50" s="78"/>
      <c r="C50" s="78"/>
      <c r="D50" s="78"/>
      <c r="E50" s="27">
        <v>556.42999999999995</v>
      </c>
      <c r="F50" s="13">
        <f t="shared" si="5"/>
        <v>7790.0199999999995</v>
      </c>
      <c r="Q50" s="2"/>
    </row>
    <row r="51" spans="1:17" s="1" customFormat="1" x14ac:dyDescent="0.2">
      <c r="A51" s="78" t="s">
        <v>27</v>
      </c>
      <c r="B51" s="78"/>
      <c r="C51" s="78"/>
      <c r="D51" s="78"/>
      <c r="E51" s="27">
        <v>556.42999999999995</v>
      </c>
      <c r="F51" s="13">
        <f t="shared" si="5"/>
        <v>7790.0199999999995</v>
      </c>
      <c r="Q51" s="2"/>
    </row>
    <row r="52" spans="1:17" s="1" customFormat="1" x14ac:dyDescent="0.2">
      <c r="A52" s="78" t="s">
        <v>28</v>
      </c>
      <c r="B52" s="78"/>
      <c r="C52" s="78"/>
      <c r="D52" s="78"/>
      <c r="E52" s="27">
        <v>434.09</v>
      </c>
      <c r="F52" s="13">
        <f t="shared" si="5"/>
        <v>6077.2599999999993</v>
      </c>
      <c r="Q52" s="2"/>
    </row>
    <row r="53" spans="1:17" s="1" customFormat="1" x14ac:dyDescent="0.2">
      <c r="A53" s="78" t="s">
        <v>29</v>
      </c>
      <c r="B53" s="78"/>
      <c r="C53" s="78"/>
      <c r="D53" s="78"/>
      <c r="E53" s="27">
        <v>390.69</v>
      </c>
      <c r="F53" s="13">
        <f t="shared" si="5"/>
        <v>5469.66</v>
      </c>
      <c r="Q53" s="2"/>
    </row>
    <row r="54" spans="1:17" s="1" customFormat="1" x14ac:dyDescent="0.2">
      <c r="A54" s="78" t="s">
        <v>30</v>
      </c>
      <c r="B54" s="78"/>
      <c r="C54" s="78"/>
      <c r="D54" s="78"/>
      <c r="E54" s="27">
        <v>290.83999999999997</v>
      </c>
      <c r="F54" s="13">
        <f t="shared" si="5"/>
        <v>4071.7599999999998</v>
      </c>
      <c r="Q54" s="2"/>
    </row>
    <row r="55" spans="1:17" s="1" customFormat="1" x14ac:dyDescent="0.2">
      <c r="A55" s="78" t="s">
        <v>31</v>
      </c>
      <c r="B55" s="78"/>
      <c r="C55" s="78"/>
      <c r="D55" s="78"/>
      <c r="E55" s="27">
        <v>290.83999999999997</v>
      </c>
      <c r="F55" s="13">
        <f t="shared" si="5"/>
        <v>4071.7599999999998</v>
      </c>
      <c r="Q55" s="2"/>
    </row>
    <row r="56" spans="1:17" s="1" customFormat="1" x14ac:dyDescent="0.2">
      <c r="A56" s="78" t="s">
        <v>32</v>
      </c>
      <c r="B56" s="78"/>
      <c r="C56" s="78"/>
      <c r="D56" s="78"/>
      <c r="E56" s="27">
        <v>290.83999999999997</v>
      </c>
      <c r="F56" s="13">
        <f t="shared" si="5"/>
        <v>4071.7599999999998</v>
      </c>
      <c r="Q56" s="2"/>
    </row>
    <row r="57" spans="1:17" s="1" customFormat="1" x14ac:dyDescent="0.2">
      <c r="A57" s="78" t="s">
        <v>33</v>
      </c>
      <c r="B57" s="78"/>
      <c r="C57" s="78"/>
      <c r="D57" s="78"/>
      <c r="E57" s="27">
        <v>290.83999999999997</v>
      </c>
      <c r="F57" s="13">
        <f t="shared" si="5"/>
        <v>4071.7599999999998</v>
      </c>
      <c r="Q57" s="2"/>
    </row>
    <row r="58" spans="1:17" s="1" customFormat="1" x14ac:dyDescent="0.2">
      <c r="A58" s="78" t="s">
        <v>34</v>
      </c>
      <c r="B58" s="78"/>
      <c r="C58" s="78"/>
      <c r="D58" s="78"/>
      <c r="E58" s="27">
        <v>290.83999999999997</v>
      </c>
      <c r="F58" s="13">
        <f t="shared" si="5"/>
        <v>4071.7599999999998</v>
      </c>
      <c r="Q58" s="2"/>
    </row>
    <row r="59" spans="1:17" s="1" customFormat="1" x14ac:dyDescent="0.2">
      <c r="A59" s="78" t="s">
        <v>35</v>
      </c>
      <c r="B59" s="78"/>
      <c r="C59" s="78"/>
      <c r="D59" s="78"/>
      <c r="E59" s="27">
        <v>236.31</v>
      </c>
      <c r="F59" s="13">
        <f t="shared" si="5"/>
        <v>3308.34</v>
      </c>
      <c r="Q59" s="2"/>
    </row>
    <row r="60" spans="1:17" s="1" customFormat="1" x14ac:dyDescent="0.2">
      <c r="A60" s="78" t="s">
        <v>36</v>
      </c>
      <c r="B60" s="78"/>
      <c r="C60" s="78"/>
      <c r="D60" s="78"/>
      <c r="E60" s="27">
        <v>290.83999999999997</v>
      </c>
      <c r="F60" s="13">
        <f t="shared" si="5"/>
        <v>4071.7599999999998</v>
      </c>
      <c r="Q60" s="2"/>
    </row>
    <row r="61" spans="1:17" s="1" customFormat="1" x14ac:dyDescent="0.2">
      <c r="A61" s="78" t="s">
        <v>37</v>
      </c>
      <c r="B61" s="78"/>
      <c r="C61" s="78"/>
      <c r="D61" s="78"/>
      <c r="E61" s="27">
        <v>200.25</v>
      </c>
      <c r="F61" s="13">
        <f t="shared" si="5"/>
        <v>2803.5</v>
      </c>
      <c r="Q61" s="2"/>
    </row>
    <row r="62" spans="1:17" s="1" customFormat="1" x14ac:dyDescent="0.2">
      <c r="A62" s="78" t="s">
        <v>38</v>
      </c>
      <c r="B62" s="78"/>
      <c r="C62" s="78"/>
      <c r="D62" s="78"/>
      <c r="E62" s="27">
        <v>200.25</v>
      </c>
      <c r="F62" s="13">
        <f t="shared" si="5"/>
        <v>2803.5</v>
      </c>
      <c r="Q62" s="2"/>
    </row>
    <row r="63" spans="1:17" s="1" customFormat="1" x14ac:dyDescent="0.2">
      <c r="A63" s="78" t="s">
        <v>39</v>
      </c>
      <c r="B63" s="78"/>
      <c r="C63" s="78"/>
      <c r="D63" s="78"/>
      <c r="E63" s="27">
        <v>200.25</v>
      </c>
      <c r="F63" s="13">
        <f t="shared" si="5"/>
        <v>2803.5</v>
      </c>
      <c r="Q63" s="2"/>
    </row>
    <row r="64" spans="1:17" s="1" customFormat="1" x14ac:dyDescent="0.2">
      <c r="A64" s="78" t="s">
        <v>40</v>
      </c>
      <c r="B64" s="78"/>
      <c r="C64" s="78"/>
      <c r="D64" s="78"/>
      <c r="E64" s="27">
        <v>151.23999999999998</v>
      </c>
      <c r="F64" s="13">
        <f t="shared" si="5"/>
        <v>2117.3599999999997</v>
      </c>
      <c r="Q64" s="2"/>
    </row>
    <row r="65" spans="1:19" x14ac:dyDescent="0.2">
      <c r="A65" s="78" t="s">
        <v>41</v>
      </c>
      <c r="B65" s="78"/>
      <c r="C65" s="78"/>
      <c r="D65" s="78"/>
      <c r="E65" s="27">
        <v>151.23999999999998</v>
      </c>
      <c r="F65" s="13">
        <f t="shared" si="5"/>
        <v>2117.3599999999997</v>
      </c>
      <c r="Q65" s="2"/>
      <c r="S65" s="1"/>
    </row>
    <row r="66" spans="1:19" x14ac:dyDescent="0.2">
      <c r="A66" s="78" t="s">
        <v>42</v>
      </c>
      <c r="B66" s="78"/>
      <c r="C66" s="78"/>
      <c r="D66" s="78"/>
      <c r="E66" s="27">
        <v>120.98</v>
      </c>
      <c r="F66" s="13">
        <f t="shared" si="5"/>
        <v>1693.72</v>
      </c>
      <c r="Q66" s="2"/>
      <c r="S66" s="1"/>
    </row>
    <row r="67" spans="1:19" x14ac:dyDescent="0.2">
      <c r="A67" s="78" t="s">
        <v>43</v>
      </c>
      <c r="B67" s="78"/>
      <c r="C67" s="78"/>
      <c r="D67" s="78"/>
      <c r="E67" s="27">
        <v>98.050000000000011</v>
      </c>
      <c r="F67" s="13">
        <f t="shared" si="5"/>
        <v>1372.7000000000003</v>
      </c>
      <c r="Q67" s="2"/>
      <c r="S67" s="1"/>
    </row>
    <row r="68" spans="1:19" x14ac:dyDescent="0.2">
      <c r="A68" s="78" t="s">
        <v>44</v>
      </c>
      <c r="B68" s="78"/>
      <c r="C68" s="78"/>
      <c r="D68" s="78"/>
      <c r="E68" s="27">
        <v>98.050000000000011</v>
      </c>
      <c r="F68" s="13">
        <f t="shared" si="5"/>
        <v>1372.7000000000003</v>
      </c>
      <c r="Q68" s="2"/>
      <c r="S68" s="1"/>
    </row>
    <row r="69" spans="1:19" x14ac:dyDescent="0.2">
      <c r="A69" s="78" t="s">
        <v>45</v>
      </c>
      <c r="B69" s="78"/>
      <c r="C69" s="78"/>
      <c r="D69" s="78"/>
      <c r="E69" s="27">
        <v>73.900000000000006</v>
      </c>
      <c r="F69" s="13">
        <f t="shared" si="5"/>
        <v>1034.6000000000001</v>
      </c>
      <c r="Q69" s="2"/>
      <c r="S69" s="1"/>
    </row>
    <row r="70" spans="1:19" x14ac:dyDescent="0.2">
      <c r="A70" s="78" t="s">
        <v>46</v>
      </c>
      <c r="B70" s="78"/>
      <c r="C70" s="78"/>
      <c r="D70" s="78"/>
      <c r="E70" s="27">
        <v>73.900000000000006</v>
      </c>
      <c r="F70" s="13">
        <f t="shared" si="5"/>
        <v>1034.6000000000001</v>
      </c>
      <c r="Q70" s="2"/>
      <c r="S70" s="1"/>
    </row>
    <row r="71" spans="1:19" x14ac:dyDescent="0.2">
      <c r="H71" s="28"/>
    </row>
    <row r="72" spans="1:19" x14ac:dyDescent="0.2">
      <c r="A72" s="29" t="s">
        <v>47</v>
      </c>
      <c r="B72" s="4"/>
      <c r="C72" s="4"/>
      <c r="D72" s="4"/>
      <c r="E72" s="4"/>
      <c r="F72" s="4"/>
    </row>
    <row r="73" spans="1:19" x14ac:dyDescent="0.2">
      <c r="A73" s="30"/>
      <c r="B73" s="30"/>
      <c r="R73" s="2"/>
      <c r="S73" s="1"/>
    </row>
    <row r="74" spans="1:19" x14ac:dyDescent="0.2">
      <c r="A74" s="25" t="s">
        <v>18</v>
      </c>
      <c r="B74" s="21" t="s">
        <v>74</v>
      </c>
      <c r="R74" s="2"/>
      <c r="S74" s="1"/>
    </row>
    <row r="75" spans="1:19" x14ac:dyDescent="0.2">
      <c r="A75" s="31">
        <v>49.15</v>
      </c>
      <c r="B75" s="50">
        <f>A75*12</f>
        <v>589.79999999999995</v>
      </c>
      <c r="R75" s="2"/>
      <c r="S75" s="1"/>
    </row>
    <row r="76" spans="1:19" x14ac:dyDescent="0.2">
      <c r="D76" s="4"/>
    </row>
    <row r="77" spans="1:19" x14ac:dyDescent="0.2">
      <c r="A77" s="29" t="s">
        <v>48</v>
      </c>
      <c r="B77" s="4"/>
      <c r="C77" s="4"/>
    </row>
    <row r="78" spans="1:19" x14ac:dyDescent="0.2">
      <c r="A78" s="30"/>
      <c r="B78" s="30"/>
      <c r="C78" s="30"/>
      <c r="D78" s="4"/>
      <c r="E78" s="4"/>
      <c r="F78" s="4"/>
    </row>
    <row r="79" spans="1:19" x14ac:dyDescent="0.2">
      <c r="A79" s="25" t="s">
        <v>18</v>
      </c>
      <c r="B79" s="21" t="s">
        <v>20</v>
      </c>
      <c r="C79" s="52"/>
    </row>
    <row r="80" spans="1:19" x14ac:dyDescent="0.2">
      <c r="A80" s="51">
        <v>98</v>
      </c>
      <c r="B80" s="13">
        <f>A80*12</f>
        <v>1176</v>
      </c>
      <c r="C80" s="49"/>
    </row>
    <row r="81" spans="1:7" x14ac:dyDescent="0.2">
      <c r="A81" s="51">
        <v>75.17</v>
      </c>
      <c r="B81" s="13">
        <f>A81*12</f>
        <v>902.04</v>
      </c>
      <c r="C81" s="49"/>
    </row>
    <row r="83" spans="1:7" x14ac:dyDescent="0.2">
      <c r="A83" s="29" t="s">
        <v>49</v>
      </c>
      <c r="B83" s="4"/>
      <c r="C83" s="4"/>
      <c r="D83" s="4"/>
      <c r="E83" s="4"/>
      <c r="F83" s="4"/>
    </row>
    <row r="84" spans="1:7" x14ac:dyDescent="0.2">
      <c r="B84" s="79"/>
      <c r="C84" s="79"/>
      <c r="D84" s="80"/>
      <c r="E84" s="80"/>
    </row>
    <row r="85" spans="1:7" x14ac:dyDescent="0.2">
      <c r="A85" s="32" t="s">
        <v>17</v>
      </c>
      <c r="B85" s="33" t="s">
        <v>50</v>
      </c>
      <c r="C85" s="34" t="s">
        <v>51</v>
      </c>
      <c r="D85" s="48"/>
      <c r="E85" s="48"/>
    </row>
    <row r="86" spans="1:7" x14ac:dyDescent="0.2">
      <c r="A86" s="22" t="s">
        <v>11</v>
      </c>
      <c r="B86" s="31">
        <v>20.92</v>
      </c>
      <c r="C86" s="35">
        <v>25.1</v>
      </c>
      <c r="D86" s="49"/>
      <c r="E86" s="49"/>
    </row>
    <row r="87" spans="1:7" x14ac:dyDescent="0.2">
      <c r="A87" s="22" t="s">
        <v>12</v>
      </c>
      <c r="B87" s="31">
        <v>18.020000000000003</v>
      </c>
      <c r="C87" s="35">
        <v>21.560000000000002</v>
      </c>
      <c r="D87" s="49"/>
      <c r="E87" s="49"/>
    </row>
    <row r="88" spans="1:7" x14ac:dyDescent="0.2">
      <c r="A88" s="22" t="s">
        <v>13</v>
      </c>
      <c r="B88" s="31">
        <v>14.2</v>
      </c>
      <c r="C88" s="35">
        <v>17.010000000000002</v>
      </c>
      <c r="D88" s="49"/>
      <c r="E88" s="49"/>
    </row>
    <row r="89" spans="1:7" x14ac:dyDescent="0.2">
      <c r="A89" s="22" t="s">
        <v>14</v>
      </c>
      <c r="B89" s="31">
        <v>12.2</v>
      </c>
      <c r="C89" s="35">
        <v>14.58</v>
      </c>
      <c r="D89" s="49"/>
      <c r="E89" s="49"/>
    </row>
    <row r="90" spans="1:7" x14ac:dyDescent="0.2">
      <c r="A90" s="22" t="s">
        <v>15</v>
      </c>
      <c r="B90" s="31">
        <v>11.37</v>
      </c>
      <c r="C90" s="35">
        <v>13.629999999999999</v>
      </c>
      <c r="D90" s="49"/>
      <c r="E90" s="49"/>
    </row>
    <row r="91" spans="1:7" x14ac:dyDescent="0.2">
      <c r="A91" s="36"/>
      <c r="B91" s="37"/>
      <c r="C91" s="37"/>
      <c r="D91" s="4"/>
      <c r="E91" s="4"/>
      <c r="F91" s="4"/>
      <c r="G91" s="38"/>
    </row>
    <row r="92" spans="1:7" ht="12.75" customHeight="1" x14ac:dyDescent="0.2">
      <c r="A92" s="67" t="s">
        <v>52</v>
      </c>
      <c r="B92" s="67"/>
      <c r="C92" s="67"/>
      <c r="D92" s="67"/>
      <c r="E92" s="67"/>
      <c r="F92" s="67"/>
      <c r="G92" s="38"/>
    </row>
    <row r="93" spans="1:7" ht="15" customHeight="1" x14ac:dyDescent="0.2">
      <c r="A93" s="36"/>
      <c r="B93" s="39"/>
      <c r="C93" s="40"/>
      <c r="D93" s="40"/>
      <c r="E93" s="39"/>
      <c r="F93" s="41"/>
      <c r="G93" s="38"/>
    </row>
    <row r="94" spans="1:7" ht="15" customHeight="1" x14ac:dyDescent="0.2">
      <c r="A94" s="68" t="s">
        <v>53</v>
      </c>
      <c r="B94" s="69"/>
      <c r="C94" s="72" t="s">
        <v>54</v>
      </c>
      <c r="D94" s="73"/>
      <c r="E94" s="74" t="s">
        <v>75</v>
      </c>
      <c r="F94" s="75"/>
    </row>
    <row r="95" spans="1:7" ht="15" customHeight="1" x14ac:dyDescent="0.2">
      <c r="A95" s="70"/>
      <c r="B95" s="71"/>
      <c r="C95" s="42" t="s">
        <v>55</v>
      </c>
      <c r="D95" s="43" t="s">
        <v>56</v>
      </c>
      <c r="E95" s="43" t="s">
        <v>55</v>
      </c>
      <c r="F95" s="43" t="s">
        <v>56</v>
      </c>
    </row>
    <row r="96" spans="1:7" x14ac:dyDescent="0.2">
      <c r="A96" s="76" t="s">
        <v>57</v>
      </c>
      <c r="B96" s="77"/>
      <c r="C96" s="53">
        <v>3100</v>
      </c>
      <c r="D96" s="53">
        <v>4825.7300000000005</v>
      </c>
      <c r="E96" s="53">
        <v>43400</v>
      </c>
      <c r="F96" s="53">
        <v>67091.099999999991</v>
      </c>
    </row>
    <row r="97" spans="1:6" x14ac:dyDescent="0.2">
      <c r="A97" s="76" t="s">
        <v>58</v>
      </c>
      <c r="B97" s="77"/>
      <c r="C97" s="53"/>
      <c r="D97" s="53"/>
      <c r="E97" s="53"/>
      <c r="F97" s="53"/>
    </row>
    <row r="98" spans="1:6" ht="15" customHeight="1" x14ac:dyDescent="0.2">
      <c r="A98" s="63" t="s">
        <v>59</v>
      </c>
      <c r="B98" s="64"/>
      <c r="C98" s="53"/>
      <c r="D98" s="53"/>
      <c r="E98" s="53"/>
      <c r="F98" s="53"/>
    </row>
    <row r="99" spans="1:6" ht="15" customHeight="1" x14ac:dyDescent="0.2">
      <c r="A99" s="65" t="s">
        <v>60</v>
      </c>
      <c r="B99" s="66"/>
      <c r="C99" s="53">
        <v>2700</v>
      </c>
      <c r="D99" s="53">
        <v>4173.3200000000006</v>
      </c>
      <c r="E99" s="53">
        <v>37800</v>
      </c>
      <c r="F99" s="53">
        <v>58021.590000000004</v>
      </c>
    </row>
    <row r="100" spans="1:6" ht="15" customHeight="1" x14ac:dyDescent="0.2">
      <c r="A100" s="61" t="s">
        <v>61</v>
      </c>
      <c r="B100" s="62"/>
      <c r="C100" s="53"/>
      <c r="D100" s="53"/>
      <c r="E100" s="53"/>
      <c r="F100" s="53"/>
    </row>
    <row r="101" spans="1:6" ht="15" customHeight="1" x14ac:dyDescent="0.2">
      <c r="A101" s="63" t="s">
        <v>62</v>
      </c>
      <c r="B101" s="64"/>
      <c r="C101" s="53"/>
      <c r="D101" s="53"/>
      <c r="E101" s="53"/>
      <c r="F101" s="53"/>
    </row>
    <row r="102" spans="1:6" ht="12.75" customHeight="1" x14ac:dyDescent="0.2">
      <c r="A102" s="56" t="s">
        <v>63</v>
      </c>
      <c r="B102" s="56"/>
      <c r="C102" s="56"/>
      <c r="D102" s="56"/>
      <c r="E102" s="56"/>
      <c r="F102" s="56"/>
    </row>
    <row r="103" spans="1:6" ht="12.75" customHeight="1" x14ac:dyDescent="0.2">
      <c r="A103" s="57"/>
      <c r="B103" s="57"/>
      <c r="C103" s="57"/>
      <c r="D103" s="57"/>
      <c r="E103" s="57"/>
      <c r="F103" s="57"/>
    </row>
    <row r="104" spans="1:6" x14ac:dyDescent="0.2">
      <c r="A104" s="23" t="s">
        <v>64</v>
      </c>
      <c r="B104" s="4"/>
      <c r="C104" s="4"/>
      <c r="D104" s="4"/>
      <c r="E104" s="4"/>
      <c r="F104" s="4"/>
    </row>
    <row r="106" spans="1:6" x14ac:dyDescent="0.2">
      <c r="A106" s="58" t="s">
        <v>65</v>
      </c>
      <c r="B106" s="58"/>
      <c r="C106" s="59" t="s">
        <v>66</v>
      </c>
      <c r="D106" s="60"/>
      <c r="E106" s="4"/>
      <c r="F106" s="4"/>
    </row>
    <row r="107" spans="1:6" x14ac:dyDescent="0.2">
      <c r="A107" s="58"/>
      <c r="B107" s="58"/>
      <c r="C107" s="44" t="s">
        <v>67</v>
      </c>
      <c r="D107" s="45" t="s">
        <v>68</v>
      </c>
      <c r="E107" s="4"/>
      <c r="F107" s="4"/>
    </row>
    <row r="108" spans="1:6" x14ac:dyDescent="0.2">
      <c r="A108" s="54" t="s">
        <v>69</v>
      </c>
      <c r="B108" s="54"/>
      <c r="C108" s="46">
        <v>0.23599999999999999</v>
      </c>
      <c r="D108" s="46">
        <v>0.23599999999999999</v>
      </c>
      <c r="E108" s="4"/>
      <c r="F108" s="4"/>
    </row>
    <row r="109" spans="1:6" x14ac:dyDescent="0.2">
      <c r="A109" s="54" t="s">
        <v>70</v>
      </c>
      <c r="B109" s="54"/>
      <c r="C109" s="46">
        <v>5.5E-2</v>
      </c>
      <c r="D109" s="46"/>
      <c r="E109" s="4"/>
      <c r="F109" s="4"/>
    </row>
    <row r="110" spans="1:6" x14ac:dyDescent="0.2">
      <c r="A110" s="54" t="s">
        <v>71</v>
      </c>
      <c r="B110" s="54"/>
      <c r="C110" s="46">
        <v>6.0000000000000001E-3</v>
      </c>
      <c r="D110" s="46">
        <v>6.0000000000000001E-3</v>
      </c>
      <c r="E110" s="4"/>
      <c r="F110" s="4"/>
    </row>
    <row r="111" spans="1:6" x14ac:dyDescent="0.2">
      <c r="A111" s="54" t="s">
        <v>72</v>
      </c>
      <c r="B111" s="54"/>
      <c r="C111" s="46">
        <v>1.4999999999999999E-2</v>
      </c>
      <c r="D111" s="46">
        <v>1.4999999999999999E-2</v>
      </c>
      <c r="E111" s="4"/>
      <c r="F111" s="4"/>
    </row>
    <row r="112" spans="1:6" x14ac:dyDescent="0.2">
      <c r="A112" s="55" t="s">
        <v>73</v>
      </c>
      <c r="B112" s="55"/>
      <c r="C112" s="47">
        <f>SUM(C108:C111)</f>
        <v>0.312</v>
      </c>
      <c r="D112" s="47">
        <f>SUM(D108:D111)</f>
        <v>0.25700000000000001</v>
      </c>
      <c r="E112" s="4"/>
      <c r="F112" s="4"/>
    </row>
    <row r="113" spans="5:5" x14ac:dyDescent="0.2">
      <c r="E113" s="4"/>
    </row>
  </sheetData>
  <mergeCells count="56">
    <mergeCell ref="A54:D54"/>
    <mergeCell ref="A8:F8"/>
    <mergeCell ref="K8:R8"/>
    <mergeCell ref="B36:C36"/>
    <mergeCell ref="A46:D46"/>
    <mergeCell ref="A47:D47"/>
    <mergeCell ref="A48:D48"/>
    <mergeCell ref="A49:D49"/>
    <mergeCell ref="A50:D50"/>
    <mergeCell ref="A51:D51"/>
    <mergeCell ref="A52:D52"/>
    <mergeCell ref="A53:D53"/>
    <mergeCell ref="A66:D6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7:D67"/>
    <mergeCell ref="A68:D68"/>
    <mergeCell ref="A69:D69"/>
    <mergeCell ref="A70:D70"/>
    <mergeCell ref="B84:C84"/>
    <mergeCell ref="D84:E84"/>
    <mergeCell ref="A92:F92"/>
    <mergeCell ref="A94:B95"/>
    <mergeCell ref="C94:D94"/>
    <mergeCell ref="E94:F94"/>
    <mergeCell ref="A96:B96"/>
    <mergeCell ref="C96:C98"/>
    <mergeCell ref="D96:D98"/>
    <mergeCell ref="E96:E98"/>
    <mergeCell ref="F96:F98"/>
    <mergeCell ref="A97:B97"/>
    <mergeCell ref="A98:B98"/>
    <mergeCell ref="D99:D101"/>
    <mergeCell ref="E99:E101"/>
    <mergeCell ref="A111:B111"/>
    <mergeCell ref="A112:B112"/>
    <mergeCell ref="A102:F103"/>
    <mergeCell ref="A106:B107"/>
    <mergeCell ref="C106:D106"/>
    <mergeCell ref="A108:B108"/>
    <mergeCell ref="A109:B109"/>
    <mergeCell ref="A110:B110"/>
    <mergeCell ref="F99:F101"/>
    <mergeCell ref="A100:B100"/>
    <mergeCell ref="A101:B101"/>
    <mergeCell ref="A99:B99"/>
    <mergeCell ref="C99:C10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43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Universitat Rovira i Virgili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Laura Galofré Ribas</cp:lastModifiedBy>
  <cp:lastPrinted>2020-04-27T14:43:49Z</cp:lastPrinted>
  <dcterms:created xsi:type="dcterms:W3CDTF">2020-02-07T11:21:16Z</dcterms:created>
  <dcterms:modified xsi:type="dcterms:W3CDTF">2020-04-27T14:44:11Z</dcterms:modified>
</cp:coreProperties>
</file>