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O:\Serveis Centrals\Recursos Humans\Web\SRH-WEB\la_urv\10_serveis\rrhh\intranet\Retribucions\2020\"/>
    </mc:Choice>
  </mc:AlternateContent>
  <xr:revisionPtr revIDLastSave="0" documentId="13_ncr:1_{C28B2596-8094-40D5-A16A-5FB1EB5E3460}" xr6:coauthVersionLast="36" xr6:coauthVersionMax="36" xr10:uidLastSave="{00000000-0000-0000-0000-000000000000}"/>
  <bookViews>
    <workbookView xWindow="0" yWindow="0" windowWidth="19200" windowHeight="7425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B99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D42" i="1"/>
  <c r="C42" i="1"/>
  <c r="D41" i="1"/>
  <c r="C41" i="1"/>
  <c r="D40" i="1"/>
  <c r="C40" i="1"/>
  <c r="G35" i="1"/>
  <c r="F35" i="1"/>
  <c r="G34" i="1"/>
  <c r="F34" i="1"/>
</calcChain>
</file>

<file path=xl/sharedStrings.xml><?xml version="1.0" encoding="utf-8"?>
<sst xmlns="http://schemas.openxmlformats.org/spreadsheetml/2006/main" count="122" uniqueCount="90">
  <si>
    <t>Retribucions bàsiques i complementàries</t>
  </si>
  <si>
    <t>Categoria</t>
  </si>
  <si>
    <t>Nivell</t>
  </si>
  <si>
    <t>Jornada</t>
  </si>
  <si>
    <t xml:space="preserve"> (Mensual)</t>
  </si>
  <si>
    <t>Extra Juny i desembre</t>
  </si>
  <si>
    <t>Sou base</t>
  </si>
  <si>
    <t>Complement de destí</t>
  </si>
  <si>
    <t>Complement específic</t>
  </si>
  <si>
    <t>Altres (específic)*</t>
  </si>
  <si>
    <t>Total mensual</t>
  </si>
  <si>
    <t>Anual</t>
  </si>
  <si>
    <t>Catedràtic/a d'Universitat (CU)</t>
  </si>
  <si>
    <t>37,5h /sem</t>
  </si>
  <si>
    <t>Professor/a Titular d'Universitat (TU)</t>
  </si>
  <si>
    <t>Catedràtic/a d'Escola Universitària (CEU)</t>
  </si>
  <si>
    <t>Professor/a Titular d'Escola Universitària (TEU)</t>
  </si>
  <si>
    <t>Catedràtic/a d'Universitat interí (CUI)</t>
  </si>
  <si>
    <t>Professor/a Titular d'Universitat interí (TUI)</t>
  </si>
  <si>
    <t>Catedràtic/a d'Escola Universitària interí (CEUI)</t>
  </si>
  <si>
    <t>Professor/a Titular d'Escola Universitària interí (TEUI)</t>
  </si>
  <si>
    <t>Catedràtic/a d'Universitat a temps parcial (CUTP)</t>
  </si>
  <si>
    <t>20 h/sem</t>
  </si>
  <si>
    <t>Professor/a Titular d'Universitat a temps parcial (TU)</t>
  </si>
  <si>
    <t>Catedràtic/a d'Escola Universitària a temps parcial (CEUTP)</t>
  </si>
  <si>
    <t>Professor/a Titular d'Escola Universitària a temps parcial (TEUTP)</t>
  </si>
  <si>
    <t>Catedràtic/a d'Universitat interí a temps parcial (CUITP)</t>
  </si>
  <si>
    <t>Professor/a Titular d'Universitat interí a temps parcial (TUITP)</t>
  </si>
  <si>
    <t>Catedràtic/a d'Escola Universitària interí a temps parcial (CEUITP)</t>
  </si>
  <si>
    <t>Professor/a Titular d'Escola Universitària interí a temps parcial (TEUITP)</t>
  </si>
  <si>
    <t>* Altres (específic) = 0,3 CECG + RegIPC + Reg 2007 + IPC 2008+ Acord Mesa Univ add_6_11_2018</t>
  </si>
  <si>
    <t>Triennis</t>
  </si>
  <si>
    <t>Grup</t>
  </si>
  <si>
    <t>P. extra</t>
  </si>
  <si>
    <t>TC</t>
  </si>
  <si>
    <t>TP</t>
  </si>
  <si>
    <t>A1</t>
  </si>
  <si>
    <t>A2</t>
  </si>
  <si>
    <t>Trams per mèrits docents (MD) i per mèrits investigadors (MI)</t>
  </si>
  <si>
    <t xml:space="preserve"> (mensual)</t>
  </si>
  <si>
    <t>Anual MD</t>
  </si>
  <si>
    <t>Anual MI</t>
  </si>
  <si>
    <t>Càrrecs acadèmics</t>
  </si>
  <si>
    <t>Càrrecs acadèmics (legislació universitària)</t>
  </si>
  <si>
    <t>Mensual</t>
  </si>
  <si>
    <t>Rector/a</t>
  </si>
  <si>
    <t>Vicerector/a</t>
  </si>
  <si>
    <t>Secretari/ària General</t>
  </si>
  <si>
    <t>Secretari Executiu del Consell Social</t>
  </si>
  <si>
    <t>Degà/ana de Facultat</t>
  </si>
  <si>
    <t>Director/a d'Escola Universitària</t>
  </si>
  <si>
    <t>Vicedegà/ana de Facultat</t>
  </si>
  <si>
    <t>Sots-director/a d'Escola Universitària</t>
  </si>
  <si>
    <t>Secretari/ària de Centre</t>
  </si>
  <si>
    <t>Responsable d'Ensenyament</t>
  </si>
  <si>
    <t>Director/a de l`ICE</t>
  </si>
  <si>
    <t>Director/a de Departament</t>
  </si>
  <si>
    <t>Secretari/ària de Departament</t>
  </si>
  <si>
    <t>Altres càrrecs acadèmics (aprovats per Consell Social)</t>
  </si>
  <si>
    <t>Delegat/da del rector</t>
  </si>
  <si>
    <t>Delegat/ada rector proves accés Universitat</t>
  </si>
  <si>
    <t>Delegat/ada Rector EU de la Salut i l' Esport</t>
  </si>
  <si>
    <t>Coordinador/a de Màster</t>
  </si>
  <si>
    <t>Coordinador/a de Grau</t>
  </si>
  <si>
    <t>Secretari/ària de l`ICE</t>
  </si>
  <si>
    <t>Director/a Escola de Postgrau i Doctorat</t>
  </si>
  <si>
    <t>Secretari/ària Escola Postgrau i Doctorat</t>
  </si>
  <si>
    <t>Director/a del Campus de Terres de l'Ebre</t>
  </si>
  <si>
    <t>Sots-director/a Campus Terres Ebre</t>
  </si>
  <si>
    <t>Director/a de Càtedra</t>
  </si>
  <si>
    <t>Director/a de la Coral Universitària</t>
  </si>
  <si>
    <t>Director/a de l'Observatori de la Igualtat</t>
  </si>
  <si>
    <t>Director/a de l'Observatori de l'Ocupació</t>
  </si>
  <si>
    <t>Director/a de l'Entitat d'Avaluació de Riscos URV</t>
  </si>
  <si>
    <t>Coordinador Aula Cinema</t>
  </si>
  <si>
    <t>Coordinador/a Àmbit Atenció Discapacitat</t>
  </si>
  <si>
    <t>Coordinador/a Aula de la Gent Gran</t>
  </si>
  <si>
    <t>Coordinador/a de l'Aula d'Art URV</t>
  </si>
  <si>
    <t>Cotitizació a MUFACE i Drets passius</t>
  </si>
  <si>
    <t>MUFACE</t>
  </si>
  <si>
    <t>Drets passius</t>
  </si>
  <si>
    <t>Percentatges de cotització a Seguretat Social</t>
  </si>
  <si>
    <t>Concepte</t>
  </si>
  <si>
    <t>Percentatge</t>
  </si>
  <si>
    <t>Contingències comunes</t>
  </si>
  <si>
    <t>Atur</t>
  </si>
  <si>
    <t>Formació professional</t>
  </si>
  <si>
    <t>AT i MP</t>
  </si>
  <si>
    <t>Total %</t>
  </si>
  <si>
    <t>TAULES RETRIBUTIVES DEL PERSONAL DOCENT I INVESTIGADOR FUNCIONARI DE LA UNIVERSITAT ROVIRA I VIRGILI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</si>
</sst>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1" applyFont="1"/>
    <xf numFmtId="0" fontId="2" fillId="0" borderId="0" xfId="1"/>
    <xf numFmtId="0" fontId="5" fillId="0" borderId="0" xfId="1" applyFont="1"/>
    <xf numFmtId="0" fontId="2" fillId="3" borderId="1" xfId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 wrapText="1"/>
    </xf>
    <xf numFmtId="164" fontId="4" fillId="7" borderId="2" xfId="1" applyNumberFormat="1" applyFont="1" applyFill="1" applyBorder="1" applyAlignment="1">
      <alignment horizontal="center" wrapText="1"/>
    </xf>
    <xf numFmtId="0" fontId="2" fillId="0" borderId="1" xfId="1" applyBorder="1"/>
    <xf numFmtId="0" fontId="2" fillId="0" borderId="1" xfId="1" applyBorder="1" applyAlignment="1">
      <alignment horizontal="center"/>
    </xf>
    <xf numFmtId="4" fontId="2" fillId="0" borderId="1" xfId="1" applyNumberFormat="1" applyBorder="1" applyAlignment="1">
      <alignment horizontal="center"/>
    </xf>
    <xf numFmtId="2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/>
    <xf numFmtId="4" fontId="6" fillId="0" borderId="2" xfId="0" applyNumberFormat="1" applyFont="1" applyBorder="1"/>
    <xf numFmtId="0" fontId="7" fillId="0" borderId="0" xfId="1" applyFont="1"/>
    <xf numFmtId="164" fontId="8" fillId="0" borderId="0" xfId="1" applyNumberFormat="1" applyFont="1" applyFill="1" applyBorder="1" applyAlignment="1">
      <alignment horizontal="center" wrapText="1"/>
    </xf>
    <xf numFmtId="2" fontId="2" fillId="0" borderId="0" xfId="1" applyNumberFormat="1"/>
    <xf numFmtId="0" fontId="2" fillId="2" borderId="1" xfId="1" applyFill="1" applyBorder="1" applyAlignment="1">
      <alignment horizontal="center"/>
    </xf>
    <xf numFmtId="4" fontId="2" fillId="0" borderId="1" xfId="1" applyNumberFormat="1" applyFill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14" fontId="2" fillId="0" borderId="0" xfId="1" applyNumberFormat="1"/>
    <xf numFmtId="0" fontId="1" fillId="3" borderId="1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4" fontId="2" fillId="0" borderId="1" xfId="1" applyNumberFormat="1" applyBorder="1"/>
    <xf numFmtId="0" fontId="2" fillId="0" borderId="1" xfId="1" applyFill="1" applyBorder="1" applyAlignment="1">
      <alignment horizontal="center"/>
    </xf>
    <xf numFmtId="14" fontId="0" fillId="0" borderId="0" xfId="0" applyNumberFormat="1"/>
    <xf numFmtId="0" fontId="8" fillId="2" borderId="1" xfId="1" applyFont="1" applyFill="1" applyBorder="1" applyAlignment="1">
      <alignment horizontal="center" wrapText="1"/>
    </xf>
    <xf numFmtId="164" fontId="4" fillId="7" borderId="1" xfId="1" applyNumberFormat="1" applyFont="1" applyFill="1" applyBorder="1" applyAlignment="1">
      <alignment horizontal="center" wrapText="1"/>
    </xf>
    <xf numFmtId="0" fontId="1" fillId="0" borderId="0" xfId="1" applyFont="1"/>
    <xf numFmtId="0" fontId="8" fillId="0" borderId="1" xfId="1" applyFont="1" applyBorder="1"/>
    <xf numFmtId="164" fontId="8" fillId="0" borderId="1" xfId="1" applyNumberFormat="1" applyFont="1" applyBorder="1" applyAlignment="1">
      <alignment horizontal="center"/>
    </xf>
    <xf numFmtId="164" fontId="1" fillId="0" borderId="1" xfId="1" applyNumberFormat="1" applyFont="1" applyBorder="1"/>
    <xf numFmtId="0" fontId="1" fillId="0" borderId="0" xfId="1" applyFont="1" applyBorder="1"/>
    <xf numFmtId="4" fontId="0" fillId="0" borderId="0" xfId="0" applyNumberFormat="1"/>
    <xf numFmtId="0" fontId="8" fillId="2" borderId="1" xfId="1" applyFont="1" applyFill="1" applyBorder="1" applyAlignment="1">
      <alignment horizontal="center"/>
    </xf>
    <xf numFmtId="164" fontId="0" fillId="0" borderId="1" xfId="0" applyNumberFormat="1" applyBorder="1"/>
    <xf numFmtId="0" fontId="2" fillId="0" borderId="0" xfId="1" applyBorder="1"/>
    <xf numFmtId="43" fontId="1" fillId="0" borderId="0" xfId="2" applyBorder="1" applyAlignment="1">
      <alignment horizontal="right"/>
    </xf>
    <xf numFmtId="4" fontId="2" fillId="0" borderId="0" xfId="1" applyNumberFormat="1" applyFill="1" applyBorder="1"/>
    <xf numFmtId="0" fontId="2" fillId="8" borderId="1" xfId="1" applyFill="1" applyBorder="1" applyAlignment="1">
      <alignment horizontal="center"/>
    </xf>
    <xf numFmtId="0" fontId="2" fillId="9" borderId="1" xfId="1" applyFill="1" applyBorder="1" applyAlignment="1">
      <alignment horizontal="center"/>
    </xf>
    <xf numFmtId="0" fontId="2" fillId="10" borderId="1" xfId="1" applyFill="1" applyBorder="1" applyAlignment="1">
      <alignment horizontal="center"/>
    </xf>
    <xf numFmtId="0" fontId="2" fillId="0" borderId="1" xfId="1" applyFill="1" applyBorder="1" applyAlignment="1">
      <alignment horizontal="left"/>
    </xf>
    <xf numFmtId="10" fontId="2" fillId="0" borderId="1" xfId="1" applyNumberFormat="1" applyFill="1" applyBorder="1"/>
    <xf numFmtId="0" fontId="2" fillId="0" borderId="1" xfId="1" applyBorder="1" applyAlignment="1">
      <alignment horizontal="left"/>
    </xf>
    <xf numFmtId="10" fontId="4" fillId="7" borderId="1" xfId="1" applyNumberFormat="1" applyFont="1" applyFill="1" applyBorder="1"/>
    <xf numFmtId="0" fontId="1" fillId="4" borderId="1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2" borderId="5" xfId="1" applyFill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/>
    </xf>
    <xf numFmtId="0" fontId="2" fillId="4" borderId="4" xfId="1" applyFill="1" applyBorder="1" applyAlignment="1">
      <alignment horizontal="center" vertical="center"/>
    </xf>
    <xf numFmtId="164" fontId="4" fillId="7" borderId="6" xfId="1" applyNumberFormat="1" applyFont="1" applyFill="1" applyBorder="1" applyAlignment="1">
      <alignment horizontal="center" wrapText="1"/>
    </xf>
    <xf numFmtId="164" fontId="4" fillId="7" borderId="7" xfId="1" applyNumberFormat="1" applyFont="1" applyFill="1" applyBorder="1" applyAlignment="1">
      <alignment horizont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477282" cy="4857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266"/>
        <a:stretch/>
      </xdr:blipFill>
      <xdr:spPr bwMode="auto">
        <a:xfrm>
          <a:off x="0" y="0"/>
          <a:ext cx="10477282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N99"/>
  <sheetViews>
    <sheetView tabSelected="1" view="pageBreakPreview" zoomScale="60" zoomScaleNormal="100" workbookViewId="0">
      <selection activeCell="A6" sqref="A6"/>
    </sheetView>
  </sheetViews>
  <sheetFormatPr baseColWidth="10" defaultColWidth="11.42578125" defaultRowHeight="12.75" x14ac:dyDescent="0.2"/>
  <cols>
    <col min="1" max="1" width="64.28515625" customWidth="1"/>
    <col min="2" max="2" width="14" customWidth="1"/>
    <col min="3" max="3" width="11" customWidth="1"/>
    <col min="4" max="4" width="15" customWidth="1"/>
    <col min="5" max="5" width="14.5703125" customWidth="1"/>
    <col min="6" max="12" width="13.28515625" customWidth="1"/>
    <col min="13" max="13" width="11.42578125" customWidth="1"/>
    <col min="14" max="14" width="13.7109375" customWidth="1"/>
  </cols>
  <sheetData>
    <row r="5" spans="1:14" ht="15" x14ac:dyDescent="0.25">
      <c r="A5" s="1" t="s">
        <v>89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ht="15" x14ac:dyDescent="0.25">
      <c r="A7" s="3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9" spans="1:14" ht="15" customHeight="1" x14ac:dyDescent="0.2">
      <c r="A9" s="58" t="s">
        <v>1</v>
      </c>
      <c r="B9" s="59" t="s">
        <v>2</v>
      </c>
      <c r="C9" s="59" t="s">
        <v>3</v>
      </c>
      <c r="D9" s="60" t="s">
        <v>4</v>
      </c>
      <c r="E9" s="61"/>
      <c r="F9" s="61"/>
      <c r="G9" s="61"/>
      <c r="H9" s="62"/>
      <c r="I9" s="48" t="s">
        <v>5</v>
      </c>
      <c r="J9" s="49"/>
      <c r="K9" s="49"/>
      <c r="L9" s="49"/>
      <c r="M9" s="49"/>
      <c r="N9" s="4"/>
    </row>
    <row r="10" spans="1:14" ht="30" x14ac:dyDescent="0.25">
      <c r="A10" s="58"/>
      <c r="B10" s="59"/>
      <c r="C10" s="59"/>
      <c r="D10" s="5" t="s">
        <v>6</v>
      </c>
      <c r="E10" s="5" t="s">
        <v>7</v>
      </c>
      <c r="F10" s="5" t="s">
        <v>8</v>
      </c>
      <c r="G10" s="5" t="s">
        <v>9</v>
      </c>
      <c r="H10" s="6" t="s">
        <v>10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8" t="s">
        <v>11</v>
      </c>
    </row>
    <row r="11" spans="1:14" ht="15" x14ac:dyDescent="0.25">
      <c r="A11" s="9" t="s">
        <v>12</v>
      </c>
      <c r="B11" s="10">
        <v>29</v>
      </c>
      <c r="C11" s="10" t="s">
        <v>13</v>
      </c>
      <c r="D11" s="11">
        <v>1203.56</v>
      </c>
      <c r="E11" s="12">
        <v>942.97</v>
      </c>
      <c r="F11" s="12">
        <v>1063.19</v>
      </c>
      <c r="G11" s="12">
        <v>244.60000000000005</v>
      </c>
      <c r="H11" s="13">
        <f>D11+E11+F11+G11</f>
        <v>3454.3199999999997</v>
      </c>
      <c r="I11" s="14">
        <v>742.7</v>
      </c>
      <c r="J11" s="13">
        <f>E11</f>
        <v>942.97</v>
      </c>
      <c r="K11" s="12">
        <f>F11</f>
        <v>1063.19</v>
      </c>
      <c r="L11" s="12">
        <f>G11</f>
        <v>244.60000000000005</v>
      </c>
      <c r="M11" s="13">
        <f>L11+K11+J11+I11</f>
        <v>2993.46</v>
      </c>
      <c r="N11" s="15">
        <f>H11*12+M11*2</f>
        <v>47438.759999999995</v>
      </c>
    </row>
    <row r="12" spans="1:14" ht="15" x14ac:dyDescent="0.25">
      <c r="A12" s="9" t="s">
        <v>14</v>
      </c>
      <c r="B12" s="10">
        <v>27</v>
      </c>
      <c r="C12" s="10" t="s">
        <v>13</v>
      </c>
      <c r="D12" s="11">
        <v>1203.56</v>
      </c>
      <c r="E12" s="12">
        <v>863.66</v>
      </c>
      <c r="F12" s="12">
        <v>496.02</v>
      </c>
      <c r="G12" s="12">
        <v>194.65</v>
      </c>
      <c r="H12" s="13">
        <f t="shared" ref="H12:H26" si="0">D12+E12+F12+G12</f>
        <v>2757.89</v>
      </c>
      <c r="I12" s="14">
        <v>742.7</v>
      </c>
      <c r="J12" s="13">
        <f t="shared" ref="J12:J26" si="1">E12</f>
        <v>863.66</v>
      </c>
      <c r="K12" s="12">
        <f t="shared" ref="K12:K26" si="2">F12</f>
        <v>496.02</v>
      </c>
      <c r="L12" s="12">
        <f t="shared" ref="L12:L26" si="3">G12</f>
        <v>194.65</v>
      </c>
      <c r="M12" s="13">
        <f t="shared" ref="M12:M26" si="4">L12+K12+J12+I12</f>
        <v>2297.0299999999997</v>
      </c>
      <c r="N12" s="15">
        <f t="shared" ref="N12:N26" si="5">H12*12+M12*2</f>
        <v>37688.74</v>
      </c>
    </row>
    <row r="13" spans="1:14" ht="15" x14ac:dyDescent="0.25">
      <c r="A13" s="9" t="s">
        <v>15</v>
      </c>
      <c r="B13" s="10">
        <v>27</v>
      </c>
      <c r="C13" s="10" t="s">
        <v>13</v>
      </c>
      <c r="D13" s="11">
        <v>1203.56</v>
      </c>
      <c r="E13" s="12">
        <v>863.66</v>
      </c>
      <c r="F13" s="12">
        <v>496.02</v>
      </c>
      <c r="G13" s="12">
        <v>194.65</v>
      </c>
      <c r="H13" s="13">
        <f t="shared" si="0"/>
        <v>2757.89</v>
      </c>
      <c r="I13" s="14">
        <v>742.7</v>
      </c>
      <c r="J13" s="13">
        <f t="shared" si="1"/>
        <v>863.66</v>
      </c>
      <c r="K13" s="12">
        <f t="shared" si="2"/>
        <v>496.02</v>
      </c>
      <c r="L13" s="12">
        <f t="shared" si="3"/>
        <v>194.65</v>
      </c>
      <c r="M13" s="13">
        <f t="shared" si="4"/>
        <v>2297.0299999999997</v>
      </c>
      <c r="N13" s="15">
        <f t="shared" si="5"/>
        <v>37688.74</v>
      </c>
    </row>
    <row r="14" spans="1:14" ht="15" x14ac:dyDescent="0.25">
      <c r="A14" s="9" t="s">
        <v>16</v>
      </c>
      <c r="B14" s="10">
        <v>26</v>
      </c>
      <c r="C14" s="10" t="s">
        <v>13</v>
      </c>
      <c r="D14" s="11">
        <v>1203.56</v>
      </c>
      <c r="E14" s="12">
        <v>757.72</v>
      </c>
      <c r="F14" s="12">
        <v>306.24</v>
      </c>
      <c r="G14" s="12">
        <v>172.59</v>
      </c>
      <c r="H14" s="13">
        <f t="shared" si="0"/>
        <v>2440.11</v>
      </c>
      <c r="I14" s="14">
        <v>742.7</v>
      </c>
      <c r="J14" s="13">
        <f t="shared" si="1"/>
        <v>757.72</v>
      </c>
      <c r="K14" s="12">
        <f t="shared" si="2"/>
        <v>306.24</v>
      </c>
      <c r="L14" s="12">
        <f t="shared" si="3"/>
        <v>172.59</v>
      </c>
      <c r="M14" s="13">
        <f t="shared" si="4"/>
        <v>1979.2500000000002</v>
      </c>
      <c r="N14" s="15">
        <f t="shared" si="5"/>
        <v>33239.82</v>
      </c>
    </row>
    <row r="15" spans="1:14" ht="15" x14ac:dyDescent="0.25">
      <c r="A15" s="9" t="s">
        <v>17</v>
      </c>
      <c r="B15" s="10">
        <v>29</v>
      </c>
      <c r="C15" s="10" t="s">
        <v>13</v>
      </c>
      <c r="D15" s="11">
        <v>1203.56</v>
      </c>
      <c r="E15" s="12">
        <v>942.97</v>
      </c>
      <c r="F15" s="12">
        <v>1063.19</v>
      </c>
      <c r="G15" s="12">
        <v>244.60000000000005</v>
      </c>
      <c r="H15" s="13">
        <f t="shared" si="0"/>
        <v>3454.3199999999997</v>
      </c>
      <c r="I15" s="14">
        <v>742.7</v>
      </c>
      <c r="J15" s="13">
        <f t="shared" si="1"/>
        <v>942.97</v>
      </c>
      <c r="K15" s="12">
        <f t="shared" si="2"/>
        <v>1063.19</v>
      </c>
      <c r="L15" s="12">
        <f t="shared" si="3"/>
        <v>244.60000000000005</v>
      </c>
      <c r="M15" s="13">
        <f t="shared" si="4"/>
        <v>2993.46</v>
      </c>
      <c r="N15" s="15">
        <f t="shared" si="5"/>
        <v>47438.759999999995</v>
      </c>
    </row>
    <row r="16" spans="1:14" ht="15" x14ac:dyDescent="0.25">
      <c r="A16" s="9" t="s">
        <v>18</v>
      </c>
      <c r="B16" s="10">
        <v>27</v>
      </c>
      <c r="C16" s="10" t="s">
        <v>13</v>
      </c>
      <c r="D16" s="11">
        <v>1203.56</v>
      </c>
      <c r="E16" s="12">
        <v>863.66</v>
      </c>
      <c r="F16" s="12">
        <v>496.02</v>
      </c>
      <c r="G16" s="12">
        <v>194.65</v>
      </c>
      <c r="H16" s="13">
        <f t="shared" si="0"/>
        <v>2757.89</v>
      </c>
      <c r="I16" s="14">
        <v>742.7</v>
      </c>
      <c r="J16" s="13">
        <f t="shared" si="1"/>
        <v>863.66</v>
      </c>
      <c r="K16" s="12">
        <f t="shared" si="2"/>
        <v>496.02</v>
      </c>
      <c r="L16" s="12">
        <f t="shared" si="3"/>
        <v>194.65</v>
      </c>
      <c r="M16" s="13">
        <f t="shared" si="4"/>
        <v>2297.0299999999997</v>
      </c>
      <c r="N16" s="15">
        <f t="shared" si="5"/>
        <v>37688.74</v>
      </c>
    </row>
    <row r="17" spans="1:14" ht="15" x14ac:dyDescent="0.25">
      <c r="A17" s="9" t="s">
        <v>19</v>
      </c>
      <c r="B17" s="10">
        <v>27</v>
      </c>
      <c r="C17" s="10" t="s">
        <v>13</v>
      </c>
      <c r="D17" s="11">
        <v>1203.56</v>
      </c>
      <c r="E17" s="12">
        <v>863.66</v>
      </c>
      <c r="F17" s="12">
        <v>496.02</v>
      </c>
      <c r="G17" s="12">
        <v>194.65</v>
      </c>
      <c r="H17" s="13">
        <f t="shared" si="0"/>
        <v>2757.89</v>
      </c>
      <c r="I17" s="14">
        <v>742.7</v>
      </c>
      <c r="J17" s="13">
        <f t="shared" si="1"/>
        <v>863.66</v>
      </c>
      <c r="K17" s="12">
        <f t="shared" si="2"/>
        <v>496.02</v>
      </c>
      <c r="L17" s="12">
        <f t="shared" si="3"/>
        <v>194.65</v>
      </c>
      <c r="M17" s="13">
        <f t="shared" si="4"/>
        <v>2297.0299999999997</v>
      </c>
      <c r="N17" s="15">
        <f t="shared" si="5"/>
        <v>37688.74</v>
      </c>
    </row>
    <row r="18" spans="1:14" ht="15" x14ac:dyDescent="0.25">
      <c r="A18" s="9" t="s">
        <v>20</v>
      </c>
      <c r="B18" s="10">
        <v>26</v>
      </c>
      <c r="C18" s="10" t="s">
        <v>13</v>
      </c>
      <c r="D18" s="11">
        <v>1203.56</v>
      </c>
      <c r="E18" s="12">
        <v>757.72</v>
      </c>
      <c r="F18" s="12">
        <v>306.26</v>
      </c>
      <c r="G18" s="12">
        <v>172.59</v>
      </c>
      <c r="H18" s="13">
        <f t="shared" si="0"/>
        <v>2440.13</v>
      </c>
      <c r="I18" s="14">
        <v>742.7</v>
      </c>
      <c r="J18" s="13">
        <f t="shared" si="1"/>
        <v>757.72</v>
      </c>
      <c r="K18" s="12">
        <f t="shared" si="2"/>
        <v>306.26</v>
      </c>
      <c r="L18" s="12">
        <f t="shared" si="3"/>
        <v>172.59</v>
      </c>
      <c r="M18" s="13">
        <f t="shared" si="4"/>
        <v>1979.2700000000002</v>
      </c>
      <c r="N18" s="15">
        <f t="shared" si="5"/>
        <v>33240.1</v>
      </c>
    </row>
    <row r="19" spans="1:14" ht="15" x14ac:dyDescent="0.25">
      <c r="A19" s="9" t="s">
        <v>21</v>
      </c>
      <c r="B19" s="10">
        <v>29</v>
      </c>
      <c r="C19" s="10" t="s">
        <v>22</v>
      </c>
      <c r="D19" s="11">
        <v>521.39</v>
      </c>
      <c r="E19" s="12">
        <v>869.04</v>
      </c>
      <c r="F19" s="12">
        <v>0</v>
      </c>
      <c r="G19" s="12">
        <v>112.07</v>
      </c>
      <c r="H19" s="13">
        <f t="shared" si="0"/>
        <v>1502.4999999999998</v>
      </c>
      <c r="I19" s="12">
        <v>321.73764</v>
      </c>
      <c r="J19" s="13">
        <f t="shared" si="1"/>
        <v>869.04</v>
      </c>
      <c r="K19" s="12">
        <f t="shared" si="2"/>
        <v>0</v>
      </c>
      <c r="L19" s="12">
        <f t="shared" si="3"/>
        <v>112.07</v>
      </c>
      <c r="M19" s="13">
        <f t="shared" si="4"/>
        <v>1302.84764</v>
      </c>
      <c r="N19" s="15">
        <f t="shared" si="5"/>
        <v>20635.695279999996</v>
      </c>
    </row>
    <row r="20" spans="1:14" ht="15" x14ac:dyDescent="0.25">
      <c r="A20" s="9" t="s">
        <v>23</v>
      </c>
      <c r="B20" s="10">
        <v>27</v>
      </c>
      <c r="C20" s="10" t="s">
        <v>22</v>
      </c>
      <c r="D20" s="11">
        <v>521.39</v>
      </c>
      <c r="E20" s="12">
        <v>588.96</v>
      </c>
      <c r="F20" s="12">
        <v>0</v>
      </c>
      <c r="G20" s="12">
        <v>89.98</v>
      </c>
      <c r="H20" s="13">
        <f t="shared" si="0"/>
        <v>1200.33</v>
      </c>
      <c r="I20" s="12">
        <v>321.73764</v>
      </c>
      <c r="J20" s="13">
        <f t="shared" si="1"/>
        <v>588.96</v>
      </c>
      <c r="K20" s="12">
        <f t="shared" si="2"/>
        <v>0</v>
      </c>
      <c r="L20" s="12">
        <f t="shared" si="3"/>
        <v>89.98</v>
      </c>
      <c r="M20" s="13">
        <f t="shared" si="4"/>
        <v>1000.6776400000001</v>
      </c>
      <c r="N20" s="15">
        <f t="shared" si="5"/>
        <v>16405.315279999999</v>
      </c>
    </row>
    <row r="21" spans="1:14" ht="15" x14ac:dyDescent="0.25">
      <c r="A21" s="9" t="s">
        <v>24</v>
      </c>
      <c r="B21" s="10">
        <v>27</v>
      </c>
      <c r="C21" s="10" t="s">
        <v>22</v>
      </c>
      <c r="D21" s="11">
        <v>521.39</v>
      </c>
      <c r="E21" s="12">
        <v>588.96</v>
      </c>
      <c r="F21" s="12">
        <v>0</v>
      </c>
      <c r="G21" s="12">
        <v>89.98</v>
      </c>
      <c r="H21" s="13">
        <f t="shared" si="0"/>
        <v>1200.33</v>
      </c>
      <c r="I21" s="12">
        <v>321.73764</v>
      </c>
      <c r="J21" s="13">
        <f t="shared" si="1"/>
        <v>588.96</v>
      </c>
      <c r="K21" s="12">
        <f t="shared" si="2"/>
        <v>0</v>
      </c>
      <c r="L21" s="12">
        <f t="shared" si="3"/>
        <v>89.98</v>
      </c>
      <c r="M21" s="13">
        <f t="shared" si="4"/>
        <v>1000.6776400000001</v>
      </c>
      <c r="N21" s="15">
        <f t="shared" si="5"/>
        <v>16405.315279999999</v>
      </c>
    </row>
    <row r="22" spans="1:14" ht="15" x14ac:dyDescent="0.25">
      <c r="A22" s="9" t="s">
        <v>25</v>
      </c>
      <c r="B22" s="10">
        <v>26</v>
      </c>
      <c r="C22" s="10" t="s">
        <v>22</v>
      </c>
      <c r="D22" s="11">
        <v>521.39</v>
      </c>
      <c r="E22" s="12">
        <v>460.84</v>
      </c>
      <c r="F22" s="12">
        <v>0</v>
      </c>
      <c r="G22" s="12">
        <v>79.98</v>
      </c>
      <c r="H22" s="13">
        <f t="shared" si="0"/>
        <v>1062.21</v>
      </c>
      <c r="I22" s="12">
        <v>321.73764</v>
      </c>
      <c r="J22" s="13">
        <f t="shared" si="1"/>
        <v>460.84</v>
      </c>
      <c r="K22" s="12">
        <f t="shared" si="2"/>
        <v>0</v>
      </c>
      <c r="L22" s="12">
        <f t="shared" si="3"/>
        <v>79.98</v>
      </c>
      <c r="M22" s="13">
        <f t="shared" si="4"/>
        <v>862.55763999999999</v>
      </c>
      <c r="N22" s="15">
        <f t="shared" si="5"/>
        <v>14471.63528</v>
      </c>
    </row>
    <row r="23" spans="1:14" ht="15" x14ac:dyDescent="0.25">
      <c r="A23" s="9" t="s">
        <v>26</v>
      </c>
      <c r="B23" s="10">
        <v>29</v>
      </c>
      <c r="C23" s="10" t="s">
        <v>22</v>
      </c>
      <c r="D23" s="11">
        <v>521.39</v>
      </c>
      <c r="E23" s="12">
        <v>869.04</v>
      </c>
      <c r="F23" s="12">
        <v>0</v>
      </c>
      <c r="G23" s="12">
        <v>112.07</v>
      </c>
      <c r="H23" s="13">
        <f t="shared" si="0"/>
        <v>1502.4999999999998</v>
      </c>
      <c r="I23" s="12">
        <v>321.73764</v>
      </c>
      <c r="J23" s="13">
        <f t="shared" si="1"/>
        <v>869.04</v>
      </c>
      <c r="K23" s="12">
        <f t="shared" si="2"/>
        <v>0</v>
      </c>
      <c r="L23" s="12">
        <f t="shared" si="3"/>
        <v>112.07</v>
      </c>
      <c r="M23" s="13">
        <f t="shared" si="4"/>
        <v>1302.84764</v>
      </c>
      <c r="N23" s="15">
        <f t="shared" si="5"/>
        <v>20635.695279999996</v>
      </c>
    </row>
    <row r="24" spans="1:14" ht="15" x14ac:dyDescent="0.25">
      <c r="A24" s="9" t="s">
        <v>27</v>
      </c>
      <c r="B24" s="10">
        <v>27</v>
      </c>
      <c r="C24" s="10" t="s">
        <v>22</v>
      </c>
      <c r="D24" s="11">
        <v>521.39</v>
      </c>
      <c r="E24" s="12">
        <v>588.96</v>
      </c>
      <c r="F24" s="12">
        <v>0</v>
      </c>
      <c r="G24" s="12">
        <v>89.98</v>
      </c>
      <c r="H24" s="13">
        <f t="shared" si="0"/>
        <v>1200.33</v>
      </c>
      <c r="I24" s="12">
        <v>321.73764</v>
      </c>
      <c r="J24" s="13">
        <f t="shared" si="1"/>
        <v>588.96</v>
      </c>
      <c r="K24" s="12">
        <f t="shared" si="2"/>
        <v>0</v>
      </c>
      <c r="L24" s="12">
        <f t="shared" si="3"/>
        <v>89.98</v>
      </c>
      <c r="M24" s="13">
        <f t="shared" si="4"/>
        <v>1000.6776400000001</v>
      </c>
      <c r="N24" s="15">
        <f t="shared" si="5"/>
        <v>16405.315279999999</v>
      </c>
    </row>
    <row r="25" spans="1:14" ht="15" x14ac:dyDescent="0.25">
      <c r="A25" s="9" t="s">
        <v>28</v>
      </c>
      <c r="B25" s="10">
        <v>27</v>
      </c>
      <c r="C25" s="10" t="s">
        <v>22</v>
      </c>
      <c r="D25" s="11">
        <v>521.39</v>
      </c>
      <c r="E25" s="12">
        <v>588.96</v>
      </c>
      <c r="F25" s="12">
        <v>0</v>
      </c>
      <c r="G25" s="12">
        <v>89.98</v>
      </c>
      <c r="H25" s="13">
        <f t="shared" si="0"/>
        <v>1200.33</v>
      </c>
      <c r="I25" s="12">
        <v>321.73764</v>
      </c>
      <c r="J25" s="13">
        <f t="shared" si="1"/>
        <v>588.96</v>
      </c>
      <c r="K25" s="12">
        <f t="shared" si="2"/>
        <v>0</v>
      </c>
      <c r="L25" s="12">
        <f t="shared" si="3"/>
        <v>89.98</v>
      </c>
      <c r="M25" s="13">
        <f t="shared" si="4"/>
        <v>1000.6776400000001</v>
      </c>
      <c r="N25" s="15">
        <f t="shared" si="5"/>
        <v>16405.315279999999</v>
      </c>
    </row>
    <row r="26" spans="1:14" ht="15" x14ac:dyDescent="0.25">
      <c r="A26" s="9" t="s">
        <v>29</v>
      </c>
      <c r="B26" s="10">
        <v>26</v>
      </c>
      <c r="C26" s="10" t="s">
        <v>22</v>
      </c>
      <c r="D26" s="11">
        <v>521.39</v>
      </c>
      <c r="E26" s="12">
        <v>460.84</v>
      </c>
      <c r="F26" s="12">
        <v>0</v>
      </c>
      <c r="G26" s="12">
        <v>79.98</v>
      </c>
      <c r="H26" s="13">
        <f t="shared" si="0"/>
        <v>1062.21</v>
      </c>
      <c r="I26" s="12">
        <v>321.73764</v>
      </c>
      <c r="J26" s="13">
        <f t="shared" si="1"/>
        <v>460.84</v>
      </c>
      <c r="K26" s="12">
        <f t="shared" si="2"/>
        <v>0</v>
      </c>
      <c r="L26" s="12">
        <f t="shared" si="3"/>
        <v>79.98</v>
      </c>
      <c r="M26" s="13">
        <f t="shared" si="4"/>
        <v>862.55763999999999</v>
      </c>
      <c r="N26" s="15">
        <f t="shared" si="5"/>
        <v>14471.63528</v>
      </c>
    </row>
    <row r="28" spans="1:14" ht="15" x14ac:dyDescent="0.25">
      <c r="A28" s="16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x14ac:dyDescent="0.25">
      <c r="A30" s="3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x14ac:dyDescent="0.25">
      <c r="A31" s="2"/>
      <c r="B31" s="2"/>
      <c r="C31" s="2"/>
      <c r="D31" s="2"/>
      <c r="E31" s="2"/>
      <c r="F31" s="17"/>
      <c r="G31" s="2"/>
      <c r="H31" s="18"/>
      <c r="I31" s="2"/>
      <c r="J31" s="2"/>
    </row>
    <row r="32" spans="1:14" ht="15" customHeight="1" x14ac:dyDescent="0.25">
      <c r="A32" s="50" t="s">
        <v>32</v>
      </c>
      <c r="B32" s="52" t="s">
        <v>4</v>
      </c>
      <c r="C32" s="53"/>
      <c r="D32" s="54" t="s">
        <v>33</v>
      </c>
      <c r="E32" s="55"/>
      <c r="F32" s="56" t="s">
        <v>11</v>
      </c>
      <c r="G32" s="57"/>
    </row>
    <row r="33" spans="1:14" ht="15" x14ac:dyDescent="0.25">
      <c r="A33" s="51"/>
      <c r="B33" s="19" t="s">
        <v>34</v>
      </c>
      <c r="C33" s="19" t="s">
        <v>35</v>
      </c>
      <c r="D33" s="19" t="s">
        <v>34</v>
      </c>
      <c r="E33" s="19" t="s">
        <v>35</v>
      </c>
      <c r="F33" s="19" t="s">
        <v>34</v>
      </c>
      <c r="G33" s="19" t="s">
        <v>35</v>
      </c>
    </row>
    <row r="34" spans="1:14" ht="15" x14ac:dyDescent="0.25">
      <c r="A34" s="10" t="s">
        <v>36</v>
      </c>
      <c r="B34" s="11">
        <v>46.32</v>
      </c>
      <c r="C34" s="11">
        <v>20.065823999999999</v>
      </c>
      <c r="D34" s="11">
        <v>28.59</v>
      </c>
      <c r="E34" s="11">
        <v>12.4</v>
      </c>
      <c r="F34" s="20">
        <f>B34*12+D34*2</f>
        <v>613.02</v>
      </c>
      <c r="G34" s="20">
        <f>C34*12+E34*2</f>
        <v>265.58988799999997</v>
      </c>
    </row>
    <row r="35" spans="1:14" ht="15" x14ac:dyDescent="0.25">
      <c r="A35" s="10" t="s">
        <v>37</v>
      </c>
      <c r="B35" s="21">
        <v>37.78</v>
      </c>
      <c r="C35" s="11">
        <v>16.366295999999998</v>
      </c>
      <c r="D35" s="11">
        <v>27.54</v>
      </c>
      <c r="E35" s="11">
        <v>11.93</v>
      </c>
      <c r="F35" s="20">
        <f>B35*12+D35*2</f>
        <v>508.44</v>
      </c>
      <c r="G35" s="20">
        <f>C35*12+E35*2</f>
        <v>220.25555199999997</v>
      </c>
    </row>
    <row r="36" spans="1:14" ht="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x14ac:dyDescent="0.25">
      <c r="A37" s="3" t="s">
        <v>38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x14ac:dyDescent="0.25">
      <c r="A38" s="2"/>
      <c r="B38" s="22"/>
      <c r="C38" s="2"/>
      <c r="D38" s="22"/>
      <c r="E38" s="2"/>
      <c r="F38" s="2"/>
      <c r="G38" s="2"/>
      <c r="H38" s="2"/>
      <c r="I38" s="2"/>
      <c r="J38" s="2"/>
      <c r="K38" s="2"/>
      <c r="L38" s="2"/>
      <c r="M38" s="2"/>
    </row>
    <row r="39" spans="1:14" ht="15" customHeight="1" x14ac:dyDescent="0.25">
      <c r="A39" s="19" t="s">
        <v>2</v>
      </c>
      <c r="B39" s="23" t="s">
        <v>39</v>
      </c>
      <c r="C39" s="24" t="s">
        <v>40</v>
      </c>
      <c r="D39" s="24" t="s">
        <v>41</v>
      </c>
    </row>
    <row r="40" spans="1:14" ht="15" x14ac:dyDescent="0.25">
      <c r="A40" s="10">
        <v>29</v>
      </c>
      <c r="B40" s="11">
        <v>161.26</v>
      </c>
      <c r="C40" s="25">
        <f>B40*14</f>
        <v>2257.64</v>
      </c>
      <c r="D40" s="25">
        <f>B40*12</f>
        <v>1935.12</v>
      </c>
    </row>
    <row r="41" spans="1:14" ht="15" x14ac:dyDescent="0.25">
      <c r="A41" s="10">
        <v>27</v>
      </c>
      <c r="B41" s="11">
        <v>130.62</v>
      </c>
      <c r="C41" s="25">
        <f t="shared" ref="C41:C42" si="6">B41*14</f>
        <v>1828.68</v>
      </c>
      <c r="D41" s="25">
        <f t="shared" ref="D41:D42" si="7">B41*12</f>
        <v>1567.44</v>
      </c>
    </row>
    <row r="42" spans="1:14" ht="15" x14ac:dyDescent="0.25">
      <c r="A42" s="26">
        <v>26</v>
      </c>
      <c r="B42" s="11">
        <v>110.53</v>
      </c>
      <c r="C42" s="25">
        <f t="shared" si="6"/>
        <v>1547.42</v>
      </c>
      <c r="D42" s="25">
        <f t="shared" si="7"/>
        <v>1326.3600000000001</v>
      </c>
    </row>
    <row r="43" spans="1:14" ht="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x14ac:dyDescent="0.25">
      <c r="A44" s="3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C45" s="27"/>
    </row>
    <row r="46" spans="1:14" ht="15" x14ac:dyDescent="0.25">
      <c r="A46" s="28" t="s">
        <v>43</v>
      </c>
      <c r="B46" s="23" t="s">
        <v>44</v>
      </c>
      <c r="C46" s="29" t="s">
        <v>11</v>
      </c>
      <c r="D46" s="30"/>
      <c r="E46" s="30"/>
      <c r="F46" s="30"/>
      <c r="G46" s="30"/>
      <c r="H46" s="30"/>
      <c r="I46" s="30"/>
      <c r="J46" s="30"/>
      <c r="K46" s="30"/>
    </row>
    <row r="47" spans="1:14" ht="15" x14ac:dyDescent="0.25">
      <c r="A47" s="31" t="s">
        <v>45</v>
      </c>
      <c r="B47" s="32">
        <v>1546.18</v>
      </c>
      <c r="C47" s="33">
        <f>B47*14</f>
        <v>21646.52</v>
      </c>
      <c r="D47" s="30"/>
      <c r="E47" s="30"/>
      <c r="F47" s="30"/>
      <c r="G47" s="30"/>
      <c r="H47" s="30"/>
      <c r="I47" s="30"/>
      <c r="J47" s="30"/>
      <c r="K47" s="30"/>
    </row>
    <row r="48" spans="1:14" ht="15" x14ac:dyDescent="0.25">
      <c r="A48" s="31" t="s">
        <v>46</v>
      </c>
      <c r="B48" s="32">
        <v>699.01</v>
      </c>
      <c r="C48" s="33">
        <f t="shared" ref="C48:C59" si="8">B48*14</f>
        <v>9786.14</v>
      </c>
      <c r="D48" s="30"/>
      <c r="E48" s="30"/>
      <c r="F48" s="30"/>
      <c r="G48" s="30"/>
      <c r="H48" s="30"/>
      <c r="I48" s="30"/>
      <c r="J48" s="30"/>
      <c r="K48" s="30"/>
    </row>
    <row r="49" spans="1:11" ht="15" x14ac:dyDescent="0.25">
      <c r="A49" s="31" t="s">
        <v>47</v>
      </c>
      <c r="B49" s="32">
        <v>699.01</v>
      </c>
      <c r="C49" s="33">
        <f t="shared" si="8"/>
        <v>9786.14</v>
      </c>
      <c r="D49" s="30"/>
      <c r="E49" s="30"/>
      <c r="F49" s="30"/>
      <c r="G49" s="30"/>
      <c r="H49" s="30"/>
      <c r="I49" s="30"/>
      <c r="J49" s="30"/>
      <c r="K49" s="30"/>
    </row>
    <row r="50" spans="1:11" ht="15" x14ac:dyDescent="0.25">
      <c r="A50" s="31" t="s">
        <v>48</v>
      </c>
      <c r="B50" s="32">
        <v>699.01</v>
      </c>
      <c r="C50" s="33">
        <f t="shared" si="8"/>
        <v>9786.14</v>
      </c>
    </row>
    <row r="51" spans="1:11" ht="15" x14ac:dyDescent="0.25">
      <c r="A51" s="31" t="s">
        <v>49</v>
      </c>
      <c r="B51" s="32">
        <v>545.03</v>
      </c>
      <c r="C51" s="33">
        <f t="shared" si="8"/>
        <v>7630.42</v>
      </c>
    </row>
    <row r="52" spans="1:11" ht="15" x14ac:dyDescent="0.25">
      <c r="A52" s="31" t="s">
        <v>50</v>
      </c>
      <c r="B52" s="32">
        <v>545.03</v>
      </c>
      <c r="C52" s="33">
        <f t="shared" si="8"/>
        <v>7630.42</v>
      </c>
    </row>
    <row r="53" spans="1:11" ht="15" x14ac:dyDescent="0.25">
      <c r="A53" s="31" t="s">
        <v>51</v>
      </c>
      <c r="B53" s="32">
        <v>294.12</v>
      </c>
      <c r="C53" s="33">
        <f t="shared" si="8"/>
        <v>4117.68</v>
      </c>
    </row>
    <row r="54" spans="1:11" ht="15" x14ac:dyDescent="0.25">
      <c r="A54" s="31" t="s">
        <v>52</v>
      </c>
      <c r="B54" s="32">
        <v>294.12</v>
      </c>
      <c r="C54" s="33">
        <f t="shared" si="8"/>
        <v>4117.68</v>
      </c>
    </row>
    <row r="55" spans="1:11" ht="15" x14ac:dyDescent="0.25">
      <c r="A55" s="31" t="s">
        <v>53</v>
      </c>
      <c r="B55" s="32">
        <v>294.12</v>
      </c>
      <c r="C55" s="33">
        <f t="shared" si="8"/>
        <v>4117.68</v>
      </c>
    </row>
    <row r="56" spans="1:11" ht="15" x14ac:dyDescent="0.25">
      <c r="A56" s="31" t="s">
        <v>54</v>
      </c>
      <c r="B56" s="32">
        <v>294.12</v>
      </c>
      <c r="C56" s="33">
        <f t="shared" si="8"/>
        <v>4117.68</v>
      </c>
    </row>
    <row r="57" spans="1:11" ht="15" x14ac:dyDescent="0.25">
      <c r="A57" s="31" t="s">
        <v>55</v>
      </c>
      <c r="B57" s="32">
        <v>545.03</v>
      </c>
      <c r="C57" s="33">
        <f t="shared" si="8"/>
        <v>7630.42</v>
      </c>
    </row>
    <row r="58" spans="1:11" ht="15" x14ac:dyDescent="0.25">
      <c r="A58" s="31" t="s">
        <v>56</v>
      </c>
      <c r="B58" s="32">
        <v>394.4</v>
      </c>
      <c r="C58" s="33">
        <f t="shared" si="8"/>
        <v>5521.5999999999995</v>
      </c>
    </row>
    <row r="59" spans="1:11" ht="15" x14ac:dyDescent="0.25">
      <c r="A59" s="31" t="s">
        <v>57</v>
      </c>
      <c r="B59" s="32">
        <v>212.02</v>
      </c>
      <c r="C59" s="33">
        <f t="shared" si="8"/>
        <v>2968.28</v>
      </c>
    </row>
    <row r="60" spans="1:11" ht="15" x14ac:dyDescent="0.25">
      <c r="A60" s="34"/>
      <c r="C60" s="27"/>
      <c r="D60" s="35"/>
    </row>
    <row r="61" spans="1:11" ht="15" x14ac:dyDescent="0.25">
      <c r="A61" s="36" t="s">
        <v>58</v>
      </c>
      <c r="B61" s="23" t="s">
        <v>44</v>
      </c>
      <c r="C61" s="29" t="s">
        <v>11</v>
      </c>
    </row>
    <row r="62" spans="1:11" ht="15" x14ac:dyDescent="0.25">
      <c r="A62" s="31" t="s">
        <v>59</v>
      </c>
      <c r="B62" s="32">
        <v>699.01</v>
      </c>
      <c r="C62" s="37">
        <f>B62*14</f>
        <v>9786.14</v>
      </c>
    </row>
    <row r="63" spans="1:11" ht="15" x14ac:dyDescent="0.25">
      <c r="A63" s="31" t="s">
        <v>60</v>
      </c>
      <c r="B63" s="32">
        <v>545.03</v>
      </c>
      <c r="C63" s="37">
        <f t="shared" ref="C63:C80" si="9">B63*14</f>
        <v>7630.42</v>
      </c>
    </row>
    <row r="64" spans="1:11" ht="15" x14ac:dyDescent="0.25">
      <c r="A64" s="31" t="s">
        <v>61</v>
      </c>
      <c r="B64" s="32">
        <v>212.02</v>
      </c>
      <c r="C64" s="37">
        <f t="shared" si="9"/>
        <v>2968.28</v>
      </c>
    </row>
    <row r="65" spans="1:3" ht="15" x14ac:dyDescent="0.25">
      <c r="A65" s="31" t="s">
        <v>62</v>
      </c>
      <c r="B65" s="32">
        <v>212.02</v>
      </c>
      <c r="C65" s="37">
        <f t="shared" si="9"/>
        <v>2968.28</v>
      </c>
    </row>
    <row r="66" spans="1:3" ht="15" x14ac:dyDescent="0.25">
      <c r="A66" s="31" t="s">
        <v>63</v>
      </c>
      <c r="B66" s="32">
        <v>294.12</v>
      </c>
      <c r="C66" s="37">
        <f t="shared" si="9"/>
        <v>4117.68</v>
      </c>
    </row>
    <row r="67" spans="1:3" ht="15" x14ac:dyDescent="0.25">
      <c r="A67" s="31" t="s">
        <v>64</v>
      </c>
      <c r="B67" s="32">
        <v>212.02</v>
      </c>
      <c r="C67" s="37">
        <f t="shared" si="9"/>
        <v>2968.28</v>
      </c>
    </row>
    <row r="68" spans="1:3" ht="15" x14ac:dyDescent="0.25">
      <c r="A68" s="31" t="s">
        <v>65</v>
      </c>
      <c r="B68" s="32">
        <v>545.03</v>
      </c>
      <c r="C68" s="37">
        <f t="shared" si="9"/>
        <v>7630.42</v>
      </c>
    </row>
    <row r="69" spans="1:3" ht="15" x14ac:dyDescent="0.25">
      <c r="A69" s="31" t="s">
        <v>66</v>
      </c>
      <c r="B69" s="32">
        <v>294.12</v>
      </c>
      <c r="C69" s="37">
        <f t="shared" si="9"/>
        <v>4117.68</v>
      </c>
    </row>
    <row r="70" spans="1:3" ht="15" x14ac:dyDescent="0.25">
      <c r="A70" s="31" t="s">
        <v>67</v>
      </c>
      <c r="B70" s="32">
        <v>699.01</v>
      </c>
      <c r="C70" s="37">
        <f t="shared" si="9"/>
        <v>9786.14</v>
      </c>
    </row>
    <row r="71" spans="1:3" ht="15" x14ac:dyDescent="0.25">
      <c r="A71" s="31" t="s">
        <v>68</v>
      </c>
      <c r="B71" s="32">
        <v>545.03</v>
      </c>
      <c r="C71" s="37">
        <f t="shared" si="9"/>
        <v>7630.42</v>
      </c>
    </row>
    <row r="72" spans="1:3" ht="15" x14ac:dyDescent="0.25">
      <c r="A72" s="31" t="s">
        <v>69</v>
      </c>
      <c r="B72" s="32">
        <v>545.03</v>
      </c>
      <c r="C72" s="37">
        <f t="shared" si="9"/>
        <v>7630.42</v>
      </c>
    </row>
    <row r="73" spans="1:3" ht="15" x14ac:dyDescent="0.25">
      <c r="A73" s="31" t="s">
        <v>70</v>
      </c>
      <c r="B73" s="32">
        <v>545.03</v>
      </c>
      <c r="C73" s="37">
        <f t="shared" si="9"/>
        <v>7630.42</v>
      </c>
    </row>
    <row r="74" spans="1:3" ht="15" x14ac:dyDescent="0.25">
      <c r="A74" s="31" t="s">
        <v>71</v>
      </c>
      <c r="B74" s="32">
        <v>394.4</v>
      </c>
      <c r="C74" s="37">
        <f t="shared" si="9"/>
        <v>5521.5999999999995</v>
      </c>
    </row>
    <row r="75" spans="1:3" ht="15" x14ac:dyDescent="0.25">
      <c r="A75" s="31" t="s">
        <v>72</v>
      </c>
      <c r="B75" s="32">
        <v>394.4</v>
      </c>
      <c r="C75" s="37">
        <f t="shared" si="9"/>
        <v>5521.5999999999995</v>
      </c>
    </row>
    <row r="76" spans="1:3" ht="15" x14ac:dyDescent="0.25">
      <c r="A76" s="31" t="s">
        <v>73</v>
      </c>
      <c r="B76" s="32">
        <v>394.4</v>
      </c>
      <c r="C76" s="37">
        <f t="shared" si="9"/>
        <v>5521.5999999999995</v>
      </c>
    </row>
    <row r="77" spans="1:3" ht="15" x14ac:dyDescent="0.25">
      <c r="A77" s="31" t="s">
        <v>74</v>
      </c>
      <c r="B77" s="32">
        <v>394.4</v>
      </c>
      <c r="C77" s="37">
        <f t="shared" si="9"/>
        <v>5521.5999999999995</v>
      </c>
    </row>
    <row r="78" spans="1:3" ht="15" x14ac:dyDescent="0.25">
      <c r="A78" s="31" t="s">
        <v>75</v>
      </c>
      <c r="B78" s="32">
        <v>394.4</v>
      </c>
      <c r="C78" s="37">
        <f t="shared" si="9"/>
        <v>5521.5999999999995</v>
      </c>
    </row>
    <row r="79" spans="1:3" ht="15" x14ac:dyDescent="0.25">
      <c r="A79" s="31" t="s">
        <v>76</v>
      </c>
      <c r="B79" s="32">
        <v>394.4</v>
      </c>
      <c r="C79" s="37">
        <f t="shared" si="9"/>
        <v>5521.5999999999995</v>
      </c>
    </row>
    <row r="80" spans="1:3" ht="15" x14ac:dyDescent="0.25">
      <c r="A80" s="31" t="s">
        <v>77</v>
      </c>
      <c r="B80" s="32">
        <v>394.4</v>
      </c>
      <c r="C80" s="37">
        <f t="shared" si="9"/>
        <v>5521.5999999999995</v>
      </c>
    </row>
    <row r="81" spans="1:4" ht="15" x14ac:dyDescent="0.25">
      <c r="A81" s="38"/>
      <c r="B81" s="39"/>
      <c r="C81" s="40"/>
    </row>
    <row r="82" spans="1:4" ht="15" x14ac:dyDescent="0.25">
      <c r="A82" s="38"/>
      <c r="B82" s="39"/>
      <c r="C82" s="40"/>
      <c r="D82" s="2"/>
    </row>
    <row r="83" spans="1:4" ht="15" x14ac:dyDescent="0.25">
      <c r="A83" s="38"/>
      <c r="B83" s="39"/>
      <c r="C83" s="40"/>
      <c r="D83" s="2"/>
    </row>
    <row r="84" spans="1:4" ht="15" x14ac:dyDescent="0.25">
      <c r="A84" s="38"/>
      <c r="B84" s="39"/>
      <c r="C84" s="40"/>
      <c r="D84" s="2"/>
    </row>
    <row r="86" spans="1:4" ht="15" x14ac:dyDescent="0.25">
      <c r="A86" s="3" t="s">
        <v>78</v>
      </c>
      <c r="B86" s="2"/>
      <c r="C86" s="2"/>
      <c r="D86" s="2"/>
    </row>
    <row r="88" spans="1:4" ht="15" x14ac:dyDescent="0.25">
      <c r="A88" s="19" t="s">
        <v>32</v>
      </c>
      <c r="B88" s="41" t="s">
        <v>79</v>
      </c>
      <c r="C88" s="42" t="s">
        <v>80</v>
      </c>
      <c r="D88" s="38"/>
    </row>
    <row r="89" spans="1:4" ht="15" x14ac:dyDescent="0.25">
      <c r="A89" s="10" t="s">
        <v>36</v>
      </c>
      <c r="B89" s="25">
        <v>48.99</v>
      </c>
      <c r="C89" s="25">
        <v>111.9</v>
      </c>
      <c r="D89" s="38"/>
    </row>
    <row r="90" spans="1:4" ht="15" x14ac:dyDescent="0.25">
      <c r="A90" s="10" t="s">
        <v>37</v>
      </c>
      <c r="B90" s="25">
        <v>38.56</v>
      </c>
      <c r="C90" s="25">
        <v>88.07</v>
      </c>
      <c r="D90" s="2"/>
    </row>
    <row r="92" spans="1:4" ht="15" x14ac:dyDescent="0.25">
      <c r="A92" s="3" t="s">
        <v>81</v>
      </c>
      <c r="B92" s="2"/>
      <c r="C92" s="2"/>
      <c r="D92" s="2"/>
    </row>
    <row r="94" spans="1:4" ht="15" x14ac:dyDescent="0.25">
      <c r="A94" s="19" t="s">
        <v>82</v>
      </c>
      <c r="B94" s="43" t="s">
        <v>83</v>
      </c>
      <c r="C94" s="2"/>
      <c r="D94" s="2"/>
    </row>
    <row r="95" spans="1:4" ht="15" x14ac:dyDescent="0.25">
      <c r="A95" s="44" t="s">
        <v>84</v>
      </c>
      <c r="B95" s="45">
        <v>0.23599999999999999</v>
      </c>
      <c r="C95" s="2"/>
      <c r="D95" s="2"/>
    </row>
    <row r="96" spans="1:4" ht="15" x14ac:dyDescent="0.25">
      <c r="A96" s="44" t="s">
        <v>85</v>
      </c>
      <c r="B96" s="45">
        <v>5.5E-2</v>
      </c>
      <c r="C96" s="2"/>
      <c r="D96" s="2"/>
    </row>
    <row r="97" spans="1:4" ht="15" x14ac:dyDescent="0.25">
      <c r="A97" s="46" t="s">
        <v>86</v>
      </c>
      <c r="B97" s="45">
        <v>6.0000000000000001E-3</v>
      </c>
      <c r="C97" s="2"/>
      <c r="D97" s="2"/>
    </row>
    <row r="98" spans="1:4" ht="15" x14ac:dyDescent="0.25">
      <c r="A98" s="44" t="s">
        <v>87</v>
      </c>
      <c r="B98" s="45">
        <v>1.4999999999999999E-2</v>
      </c>
    </row>
    <row r="99" spans="1:4" ht="15" x14ac:dyDescent="0.25">
      <c r="A99" s="24" t="s">
        <v>88</v>
      </c>
      <c r="B99" s="47">
        <f>SUM(B95:B98)</f>
        <v>0.312</v>
      </c>
    </row>
  </sheetData>
  <mergeCells count="9">
    <mergeCell ref="I9:M9"/>
    <mergeCell ref="A32:A33"/>
    <mergeCell ref="B32:C32"/>
    <mergeCell ref="D32:E32"/>
    <mergeCell ref="F32:G32"/>
    <mergeCell ref="A9:A10"/>
    <mergeCell ref="B9:B10"/>
    <mergeCell ref="C9:C10"/>
    <mergeCell ref="D9:H9"/>
  </mergeCells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Universitat Rovira i Virgili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Laura Galofré Ribas</cp:lastModifiedBy>
  <cp:lastPrinted>2020-04-27T14:48:38Z</cp:lastPrinted>
  <dcterms:created xsi:type="dcterms:W3CDTF">2020-02-10T07:07:12Z</dcterms:created>
  <dcterms:modified xsi:type="dcterms:W3CDTF">2020-04-27T14:48:54Z</dcterms:modified>
</cp:coreProperties>
</file>