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ovira.sharepoint.com/sites/msteams_e434f9_061033-TotSRH/Documentos compartidos/Tot SRH/RETRIBUCIONS/2026_TAULES SALARIALS/"/>
    </mc:Choice>
  </mc:AlternateContent>
  <xr:revisionPtr revIDLastSave="1" documentId="14_{459075BF-B3B3-4D32-AC03-A34AA9B1293B}" xr6:coauthVersionLast="47" xr6:coauthVersionMax="47" xr10:uidLastSave="{C961C3BF-30DD-4AAD-8C76-7E3BF8757915}"/>
  <bookViews>
    <workbookView xWindow="-28920" yWindow="-7755" windowWidth="29040" windowHeight="15720" xr2:uid="{A18484E4-81E2-49C4-BC89-4128DD8BB9E1}"/>
  </bookViews>
  <sheets>
    <sheet name="2026" sheetId="1" r:id="rId1"/>
  </sheets>
  <definedNames>
    <definedName name="_xlnm._FilterDatabase" localSheetId="0" hidden="1">'2026'!$A$9:$O$33</definedName>
    <definedName name="_xlnm.Print_Area" localSheetId="0">'2026'!$A$1:$K$106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4" i="1" l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D42" i="1"/>
  <c r="D41" i="1"/>
  <c r="D40" i="1"/>
  <c r="D39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K32" i="1" l="1"/>
  <c r="D106" i="1"/>
  <c r="C106" i="1"/>
  <c r="B85" i="1"/>
  <c r="B84" i="1"/>
  <c r="B79" i="1"/>
  <c r="D38" i="1"/>
  <c r="J33" i="1"/>
  <c r="K33" i="1" s="1"/>
  <c r="J32" i="1"/>
  <c r="J31" i="1"/>
  <c r="K31" i="1" s="1"/>
  <c r="J30" i="1"/>
  <c r="K30" i="1" s="1"/>
  <c r="J26" i="1"/>
  <c r="K26" i="1" s="1"/>
  <c r="J25" i="1"/>
  <c r="K25" i="1" s="1"/>
  <c r="J24" i="1"/>
  <c r="K24" i="1" s="1"/>
  <c r="J23" i="1"/>
  <c r="K23" i="1" s="1"/>
  <c r="J16" i="1"/>
  <c r="K16" i="1" s="1"/>
  <c r="J15" i="1"/>
  <c r="K15" i="1" s="1"/>
  <c r="J14" i="1"/>
  <c r="K14" i="1" s="1"/>
  <c r="J12" i="1"/>
  <c r="K12" i="1" s="1"/>
  <c r="F10" i="1"/>
  <c r="J13" i="1" l="1"/>
  <c r="K13" i="1" s="1"/>
  <c r="J17" i="1"/>
  <c r="K17" i="1" s="1"/>
  <c r="J21" i="1"/>
  <c r="K21" i="1" s="1"/>
  <c r="J10" i="1"/>
  <c r="J18" i="1"/>
  <c r="K18" i="1" s="1"/>
  <c r="J22" i="1"/>
  <c r="K22" i="1" s="1"/>
  <c r="J27" i="1"/>
  <c r="K27" i="1" s="1"/>
  <c r="J20" i="1"/>
  <c r="K20" i="1" s="1"/>
  <c r="J29" i="1"/>
  <c r="K29" i="1" s="1"/>
  <c r="J19" i="1"/>
  <c r="K19" i="1" s="1"/>
  <c r="J28" i="1"/>
  <c r="K28" i="1" s="1"/>
  <c r="K10" i="1"/>
  <c r="J11" i="1" l="1"/>
  <c r="K11" i="1" s="1"/>
</calcChain>
</file>

<file path=xl/sharedStrings.xml><?xml version="1.0" encoding="utf-8"?>
<sst xmlns="http://schemas.openxmlformats.org/spreadsheetml/2006/main" count="105" uniqueCount="68">
  <si>
    <t>RETRIBUCIONS DEL PERSONAL FUNCIONARI D'ADMINISTRACIÓ I SERVEIS  DE LA UNIVERSITAT ROVIRA I VIRGILI</t>
  </si>
  <si>
    <t>GRUP</t>
  </si>
  <si>
    <t>Nivell</t>
  </si>
  <si>
    <t xml:space="preserve">S. Base </t>
  </si>
  <si>
    <t>Complement  de destí</t>
  </si>
  <si>
    <t>Complement específic</t>
  </si>
  <si>
    <t>Total Mensual</t>
  </si>
  <si>
    <t xml:space="preserve">S. base </t>
  </si>
  <si>
    <t>Complement de destí</t>
  </si>
  <si>
    <t>Total extra</t>
  </si>
  <si>
    <t>A1</t>
  </si>
  <si>
    <t>A2</t>
  </si>
  <si>
    <t>C1</t>
  </si>
  <si>
    <t>C2</t>
  </si>
  <si>
    <t>E</t>
  </si>
  <si>
    <t>Triennis</t>
  </si>
  <si>
    <t>Grup</t>
  </si>
  <si>
    <t>Mensual</t>
  </si>
  <si>
    <t>Extres</t>
  </si>
  <si>
    <t>Anual</t>
  </si>
  <si>
    <t>Complement de lloc de treball</t>
  </si>
  <si>
    <t>ANUAL</t>
  </si>
  <si>
    <t>Vicegerent/a</t>
  </si>
  <si>
    <t>Cap del Servei</t>
  </si>
  <si>
    <t>Coordinador/a de la UGAD</t>
  </si>
  <si>
    <t>Cap de Gabinet</t>
  </si>
  <si>
    <t>Escola de Doctorat</t>
  </si>
  <si>
    <t>Cap de Secció</t>
  </si>
  <si>
    <t>Coordinador/a de CRAI de Campus</t>
  </si>
  <si>
    <t>Coordinador/a de la secretaria de gestió acadèmica de campus</t>
  </si>
  <si>
    <t>Responsable de Formació d'Usuaris i Promoció de Serveis</t>
  </si>
  <si>
    <t>Responsable de CRAI de Centre</t>
  </si>
  <si>
    <t>Responsable de la gestió d'admissió i matrícula</t>
  </si>
  <si>
    <t>Responsable de la gestió d'expedients i títols</t>
  </si>
  <si>
    <t>Responsable d'Informació i préstec</t>
  </si>
  <si>
    <t>Secretari/ària del/de la rector/a</t>
  </si>
  <si>
    <t>Responsable de Recursos Documentals</t>
  </si>
  <si>
    <t>Coordinador/a de serveis auxiliars</t>
  </si>
  <si>
    <t>Cap administratiu/va de la Gerència</t>
  </si>
  <si>
    <t>Cap administratiu/va de la Secretaria General</t>
  </si>
  <si>
    <t>Coordinador/a de l'Oficina Logística de Campus</t>
  </si>
  <si>
    <t>Cap de secretaria</t>
  </si>
  <si>
    <t>Responsable de gestió d'expedients acadèmics</t>
  </si>
  <si>
    <t>Responsables de gestió de centre i departaments</t>
  </si>
  <si>
    <t>Complement. Agrupació subunitats àmbit administratiu</t>
  </si>
  <si>
    <t>Tècnic/a  de gestió documental</t>
  </si>
  <si>
    <t>Administratiu/iva de Consell Social</t>
  </si>
  <si>
    <t>Administratiu/iva de Vicerectorat</t>
  </si>
  <si>
    <t>Tècnic/a de suport a la direcció</t>
  </si>
  <si>
    <t>Tècnic/a de Suport al Deganat</t>
  </si>
  <si>
    <t>Complement d'especial dedicació (C_10011)</t>
  </si>
  <si>
    <t>Complement d'horari partit (C_10016)</t>
  </si>
  <si>
    <t>Hores extres</t>
  </si>
  <si>
    <t xml:space="preserve">Normals </t>
  </si>
  <si>
    <t>Festives</t>
  </si>
  <si>
    <t>Percentatges de cotització a Seguretat Social</t>
  </si>
  <si>
    <t>Concepte</t>
  </si>
  <si>
    <t>Situació</t>
  </si>
  <si>
    <t>Interins</t>
  </si>
  <si>
    <t>Permanents</t>
  </si>
  <si>
    <t>Contingències comunes</t>
  </si>
  <si>
    <t>Atur</t>
  </si>
  <si>
    <t>Formació professional</t>
  </si>
  <si>
    <t>AT i MP</t>
  </si>
  <si>
    <t>Quota MEI</t>
  </si>
  <si>
    <t xml:space="preserve">Total % </t>
  </si>
  <si>
    <t>Anual 2026</t>
  </si>
  <si>
    <t>RETRIBUCIONS DEL PERSONAL D'ADMINISTRACIÓ I SERVEIS FUNCIONARI DE LA UNIVERSITAT ROVIRA I VIRGILI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</si>
</sst>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0000%"/>
  </numFmts>
  <fonts count="1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color indexed="9"/>
      <name val="Calibri"/>
      <family val="2"/>
    </font>
    <font>
      <sz val="11"/>
      <color indexed="8"/>
      <name val="Calibri"/>
      <family val="2"/>
    </font>
    <font>
      <b/>
      <i/>
      <sz val="10"/>
      <name val="Calibri"/>
      <family val="2"/>
    </font>
    <font>
      <b/>
      <i/>
      <sz val="10"/>
      <color indexed="8"/>
      <name val="Calibri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7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3" fillId="0" borderId="0" xfId="1" applyFont="1"/>
    <xf numFmtId="0" fontId="4" fillId="0" borderId="0" xfId="1" applyFont="1"/>
    <xf numFmtId="0" fontId="3" fillId="0" borderId="0" xfId="1" applyFont="1" applyAlignment="1">
      <alignment horizontal="left"/>
    </xf>
    <xf numFmtId="0" fontId="5" fillId="2" borderId="1" xfId="1" applyFont="1" applyFill="1" applyBorder="1" applyAlignment="1">
      <alignment horizontal="center" vertical="center"/>
    </xf>
    <xf numFmtId="4" fontId="6" fillId="3" borderId="1" xfId="1" applyNumberFormat="1" applyFont="1" applyFill="1" applyBorder="1" applyAlignment="1">
      <alignment horizontal="center" vertical="center"/>
    </xf>
    <xf numFmtId="4" fontId="6" fillId="3" borderId="1" xfId="1" applyNumberFormat="1" applyFont="1" applyFill="1" applyBorder="1" applyAlignment="1">
      <alignment horizontal="center" vertical="center" wrapText="1"/>
    </xf>
    <xf numFmtId="4" fontId="6" fillId="4" borderId="1" xfId="2" applyNumberFormat="1" applyFont="1" applyFill="1" applyBorder="1" applyAlignment="1">
      <alignment horizontal="center" vertical="center" wrapText="1"/>
    </xf>
    <xf numFmtId="4" fontId="6" fillId="4" borderId="1" xfId="1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5" fillId="5" borderId="1" xfId="1" applyFont="1" applyFill="1" applyBorder="1" applyAlignment="1">
      <alignment horizontal="center"/>
    </xf>
    <xf numFmtId="4" fontId="2" fillId="5" borderId="1" xfId="0" applyNumberFormat="1" applyFont="1" applyFill="1" applyBorder="1"/>
    <xf numFmtId="4" fontId="2" fillId="0" borderId="0" xfId="0" applyNumberFormat="1" applyFont="1"/>
    <xf numFmtId="0" fontId="2" fillId="5" borderId="0" xfId="0" applyFont="1" applyFill="1"/>
    <xf numFmtId="0" fontId="2" fillId="6" borderId="0" xfId="0" applyFont="1" applyFill="1"/>
    <xf numFmtId="0" fontId="5" fillId="7" borderId="1" xfId="1" applyFont="1" applyFill="1" applyBorder="1" applyAlignment="1">
      <alignment horizontal="center"/>
    </xf>
    <xf numFmtId="0" fontId="2" fillId="7" borderId="0" xfId="0" applyFont="1" applyFill="1"/>
    <xf numFmtId="0" fontId="5" fillId="8" borderId="1" xfId="1" applyFont="1" applyFill="1" applyBorder="1" applyAlignment="1">
      <alignment horizontal="center"/>
    </xf>
    <xf numFmtId="0" fontId="2" fillId="8" borderId="0" xfId="0" applyFont="1" applyFill="1"/>
    <xf numFmtId="0" fontId="2" fillId="9" borderId="0" xfId="0" applyFont="1" applyFill="1"/>
    <xf numFmtId="0" fontId="8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2" applyFont="1" applyFill="1" applyBorder="1"/>
    <xf numFmtId="164" fontId="4" fillId="0" borderId="0" xfId="2" applyFont="1" applyBorder="1"/>
    <xf numFmtId="0" fontId="2" fillId="0" borderId="0" xfId="0" applyFont="1" applyAlignment="1">
      <alignment horizontal="center"/>
    </xf>
    <xf numFmtId="0" fontId="4" fillId="2" borderId="1" xfId="1" applyFont="1" applyFill="1" applyBorder="1" applyAlignment="1">
      <alignment horizontal="center" vertical="center"/>
    </xf>
    <xf numFmtId="0" fontId="4" fillId="10" borderId="1" xfId="1" applyFont="1" applyFill="1" applyBorder="1" applyAlignment="1">
      <alignment horizontal="center" vertical="center"/>
    </xf>
    <xf numFmtId="0" fontId="4" fillId="11" borderId="1" xfId="1" applyFont="1" applyFill="1" applyBorder="1" applyAlignment="1">
      <alignment horizontal="center" vertical="center"/>
    </xf>
    <xf numFmtId="2" fontId="6" fillId="12" borderId="1" xfId="1" applyNumberFormat="1" applyFont="1" applyFill="1" applyBorder="1" applyAlignment="1">
      <alignment horizontal="center"/>
    </xf>
    <xf numFmtId="165" fontId="2" fillId="0" borderId="0" xfId="0" applyNumberFormat="1" applyFont="1"/>
    <xf numFmtId="0" fontId="4" fillId="0" borderId="1" xfId="1" applyFont="1" applyBorder="1" applyAlignment="1">
      <alignment horizontal="center"/>
    </xf>
    <xf numFmtId="2" fontId="2" fillId="0" borderId="1" xfId="0" applyNumberFormat="1" applyFont="1" applyBorder="1"/>
    <xf numFmtId="10" fontId="2" fillId="0" borderId="0" xfId="0" applyNumberFormat="1" applyFont="1"/>
    <xf numFmtId="0" fontId="9" fillId="0" borderId="0" xfId="1" applyFont="1" applyAlignment="1">
      <alignment horizontal="left"/>
    </xf>
    <xf numFmtId="14" fontId="4" fillId="0" borderId="0" xfId="1" applyNumberFormat="1" applyFont="1"/>
    <xf numFmtId="0" fontId="5" fillId="10" borderId="1" xfId="1" applyFont="1" applyFill="1" applyBorder="1" applyAlignment="1">
      <alignment horizontal="center"/>
    </xf>
    <xf numFmtId="0" fontId="2" fillId="13" borderId="1" xfId="0" applyFont="1" applyFill="1" applyBorder="1"/>
    <xf numFmtId="4" fontId="2" fillId="0" borderId="1" xfId="0" applyNumberFormat="1" applyFont="1" applyBorder="1"/>
    <xf numFmtId="2" fontId="5" fillId="0" borderId="0" xfId="1" applyNumberFormat="1" applyFont="1"/>
    <xf numFmtId="0" fontId="9" fillId="0" borderId="0" xfId="1" applyFont="1"/>
    <xf numFmtId="14" fontId="2" fillId="0" borderId="0" xfId="0" applyNumberFormat="1" applyFont="1"/>
    <xf numFmtId="2" fontId="4" fillId="0" borderId="1" xfId="1" applyNumberFormat="1" applyFont="1" applyBorder="1"/>
    <xf numFmtId="2" fontId="4" fillId="0" borderId="0" xfId="1" applyNumberFormat="1" applyFont="1"/>
    <xf numFmtId="2" fontId="6" fillId="0" borderId="0" xfId="1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10" borderId="1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0" borderId="0" xfId="1" applyFont="1" applyAlignment="1">
      <alignment horizontal="center"/>
    </xf>
    <xf numFmtId="0" fontId="10" fillId="0" borderId="0" xfId="1" applyFont="1" applyAlignment="1">
      <alignment horizontal="left" vertical="top" wrapText="1"/>
    </xf>
    <xf numFmtId="0" fontId="4" fillId="15" borderId="1" xfId="1" applyFont="1" applyFill="1" applyBorder="1" applyAlignment="1">
      <alignment horizontal="center"/>
    </xf>
    <xf numFmtId="0" fontId="4" fillId="16" borderId="1" xfId="1" applyFont="1" applyFill="1" applyBorder="1" applyAlignment="1">
      <alignment horizontal="center"/>
    </xf>
    <xf numFmtId="10" fontId="4" fillId="0" borderId="1" xfId="1" applyNumberFormat="1" applyFont="1" applyBorder="1"/>
    <xf numFmtId="10" fontId="4" fillId="0" borderId="0" xfId="1" applyNumberFormat="1" applyFont="1"/>
    <xf numFmtId="0" fontId="4" fillId="0" borderId="1" xfId="1" applyFont="1" applyBorder="1" applyAlignment="1">
      <alignment horizontal="left"/>
    </xf>
    <xf numFmtId="10" fontId="6" fillId="12" borderId="1" xfId="1" applyNumberFormat="1" applyFont="1" applyFill="1" applyBorder="1"/>
    <xf numFmtId="10" fontId="6" fillId="0" borderId="0" xfId="1" applyNumberFormat="1" applyFont="1"/>
    <xf numFmtId="4" fontId="11" fillId="5" borderId="1" xfId="0" applyNumberFormat="1" applyFont="1" applyFill="1" applyBorder="1"/>
    <xf numFmtId="4" fontId="11" fillId="7" borderId="1" xfId="0" applyNumberFormat="1" applyFont="1" applyFill="1" applyBorder="1"/>
    <xf numFmtId="4" fontId="11" fillId="8" borderId="1" xfId="0" applyNumberFormat="1" applyFont="1" applyFill="1" applyBorder="1"/>
    <xf numFmtId="2" fontId="11" fillId="0" borderId="1" xfId="0" applyNumberFormat="1" applyFont="1" applyBorder="1"/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2" fontId="12" fillId="0" borderId="1" xfId="1" applyNumberFormat="1" applyFont="1" applyBorder="1"/>
    <xf numFmtId="2" fontId="13" fillId="0" borderId="1" xfId="1" applyNumberFormat="1" applyFont="1" applyBorder="1"/>
    <xf numFmtId="4" fontId="11" fillId="7" borderId="1" xfId="0" applyNumberFormat="1" applyFont="1" applyFill="1" applyBorder="1" applyAlignment="1">
      <alignment horizontal="right"/>
    </xf>
    <xf numFmtId="4" fontId="2" fillId="7" borderId="1" xfId="0" applyNumberFormat="1" applyFont="1" applyFill="1" applyBorder="1"/>
    <xf numFmtId="4" fontId="2" fillId="8" borderId="1" xfId="0" applyNumberFormat="1" applyFont="1" applyFill="1" applyBorder="1"/>
    <xf numFmtId="0" fontId="5" fillId="17" borderId="1" xfId="1" applyFont="1" applyFill="1" applyBorder="1" applyAlignment="1">
      <alignment horizontal="center"/>
    </xf>
    <xf numFmtId="4" fontId="11" fillId="17" borderId="1" xfId="0" applyNumberFormat="1" applyFont="1" applyFill="1" applyBorder="1"/>
    <xf numFmtId="4" fontId="2" fillId="17" borderId="1" xfId="0" applyNumberFormat="1" applyFont="1" applyFill="1" applyBorder="1"/>
    <xf numFmtId="0" fontId="5" fillId="18" borderId="1" xfId="1" applyFont="1" applyFill="1" applyBorder="1" applyAlignment="1">
      <alignment horizontal="center"/>
    </xf>
    <xf numFmtId="4" fontId="11" fillId="18" borderId="1" xfId="0" applyNumberFormat="1" applyFont="1" applyFill="1" applyBorder="1"/>
    <xf numFmtId="4" fontId="2" fillId="18" borderId="1" xfId="0" applyNumberFormat="1" applyFont="1" applyFill="1" applyBorder="1"/>
    <xf numFmtId="4" fontId="11" fillId="18" borderId="1" xfId="0" applyNumberFormat="1" applyFont="1" applyFill="1" applyBorder="1" applyAlignment="1">
      <alignment horizontal="right"/>
    </xf>
    <xf numFmtId="0" fontId="4" fillId="0" borderId="1" xfId="1" applyFont="1" applyBorder="1" applyAlignment="1">
      <alignment horizontal="left"/>
    </xf>
    <xf numFmtId="0" fontId="6" fillId="12" borderId="1" xfId="1" applyFont="1" applyFill="1" applyBorder="1" applyAlignment="1">
      <alignment horizontal="center"/>
    </xf>
    <xf numFmtId="0" fontId="10" fillId="0" borderId="0" xfId="1" applyFont="1" applyAlignment="1">
      <alignment horizontal="left" vertical="top" wrapText="1"/>
    </xf>
    <xf numFmtId="0" fontId="4" fillId="2" borderId="1" xfId="1" applyFont="1" applyFill="1" applyBorder="1" applyAlignment="1">
      <alignment horizontal="center" vertical="center"/>
    </xf>
    <xf numFmtId="0" fontId="4" fillId="14" borderId="5" xfId="1" applyFont="1" applyFill="1" applyBorder="1" applyAlignment="1">
      <alignment horizontal="center"/>
    </xf>
    <xf numFmtId="0" fontId="4" fillId="14" borderId="3" xfId="1" applyFont="1" applyFill="1" applyBorder="1" applyAlignment="1">
      <alignment horizontal="center"/>
    </xf>
    <xf numFmtId="0" fontId="5" fillId="0" borderId="1" xfId="1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3" fillId="0" borderId="0" xfId="1" applyFont="1" applyAlignment="1">
      <alignment horizontal="left"/>
    </xf>
    <xf numFmtId="0" fontId="2" fillId="0" borderId="2" xfId="0" applyFont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5" fillId="0" borderId="5" xfId="1" applyFont="1" applyBorder="1" applyAlignment="1">
      <alignment horizontal="left"/>
    </xf>
    <xf numFmtId="0" fontId="5" fillId="0" borderId="3" xfId="1" applyFont="1" applyBorder="1" applyAlignment="1">
      <alignment horizontal="left"/>
    </xf>
    <xf numFmtId="0" fontId="5" fillId="0" borderId="4" xfId="1" applyFont="1" applyBorder="1" applyAlignment="1">
      <alignment horizontal="left"/>
    </xf>
  </cellXfs>
  <cellStyles count="3">
    <cellStyle name="Millares 2" xfId="2" xr:uid="{C19E10FE-2826-4CEA-A470-DC8D18732261}"/>
    <cellStyle name="Normal" xfId="0" builtinId="0"/>
    <cellStyle name="Normal 2" xfId="1" xr:uid="{F653B747-D957-4A59-913D-490416FCE3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925300" cy="385588"/>
    <xdr:pic>
      <xdr:nvPicPr>
        <xdr:cNvPr id="2" name="Picture 1">
          <a:extLst>
            <a:ext uri="{FF2B5EF4-FFF2-40B4-BE49-F238E27FC236}">
              <a16:creationId xmlns:a16="http://schemas.microsoft.com/office/drawing/2014/main" id="{A657B85B-987C-4B43-93CF-E50BA5C3D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265"/>
        <a:stretch>
          <a:fillRect/>
        </a:stretch>
      </xdr:blipFill>
      <xdr:spPr bwMode="auto">
        <a:xfrm>
          <a:off x="0" y="0"/>
          <a:ext cx="11925300" cy="385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5F0BD-99C2-4D46-B189-631ACECCE071}">
  <dimension ref="A1:O106"/>
  <sheetViews>
    <sheetView tabSelected="1" view="pageBreakPreview" topLeftCell="A50" zoomScaleNormal="100" zoomScaleSheetLayoutView="100" workbookViewId="0">
      <selection activeCell="A69" sqref="A69:E69"/>
    </sheetView>
  </sheetViews>
  <sheetFormatPr defaultColWidth="11.453125" defaultRowHeight="12.5" x14ac:dyDescent="0.25"/>
  <cols>
    <col min="1" max="1" width="17.1796875" style="1" customWidth="1"/>
    <col min="2" max="2" width="17" style="1" customWidth="1"/>
    <col min="3" max="3" width="11.7265625" style="1" customWidth="1"/>
    <col min="4" max="4" width="12.453125" style="1" customWidth="1"/>
    <col min="5" max="6" width="17.54296875" style="1" customWidth="1"/>
    <col min="7" max="7" width="17.1796875" style="1" customWidth="1"/>
    <col min="8" max="11" width="15.1796875" style="1" customWidth="1"/>
    <col min="12" max="12" width="11.453125" style="2"/>
    <col min="13" max="16384" width="11.453125" style="1"/>
  </cols>
  <sheetData>
    <row r="1" spans="1:15" hidden="1" x14ac:dyDescent="0.25"/>
    <row r="2" spans="1:15" hidden="1" x14ac:dyDescent="0.25"/>
    <row r="3" spans="1:15" hidden="1" x14ac:dyDescent="0.25"/>
    <row r="4" spans="1:15" hidden="1" x14ac:dyDescent="0.25"/>
    <row r="5" spans="1:15" ht="13" hidden="1" x14ac:dyDescent="0.3">
      <c r="A5" s="3" t="s">
        <v>0</v>
      </c>
      <c r="B5" s="4"/>
      <c r="C5" s="4"/>
      <c r="D5" s="4"/>
    </row>
    <row r="6" spans="1:15" hidden="1" x14ac:dyDescent="0.25"/>
    <row r="7" spans="1:15" ht="32.25" customHeight="1" x14ac:dyDescent="0.25"/>
    <row r="8" spans="1:15" ht="32.25" customHeight="1" x14ac:dyDescent="0.3">
      <c r="A8" s="86" t="s">
        <v>67</v>
      </c>
      <c r="B8" s="86"/>
      <c r="C8" s="86"/>
      <c r="D8" s="86"/>
      <c r="E8" s="86"/>
      <c r="F8" s="86"/>
      <c r="G8" s="86"/>
      <c r="H8" s="86"/>
      <c r="I8" s="86"/>
      <c r="J8" s="5"/>
    </row>
    <row r="9" spans="1:15" ht="46.5" customHeight="1" x14ac:dyDescent="0.25">
      <c r="A9" s="6" t="s">
        <v>1</v>
      </c>
      <c r="B9" s="6" t="s">
        <v>2</v>
      </c>
      <c r="C9" s="7" t="s">
        <v>3</v>
      </c>
      <c r="D9" s="8" t="s">
        <v>4</v>
      </c>
      <c r="E9" s="8" t="s">
        <v>5</v>
      </c>
      <c r="F9" s="8" t="s">
        <v>6</v>
      </c>
      <c r="G9" s="9" t="s">
        <v>7</v>
      </c>
      <c r="H9" s="9" t="s">
        <v>8</v>
      </c>
      <c r="I9" s="9" t="s">
        <v>5</v>
      </c>
      <c r="J9" s="10" t="s">
        <v>9</v>
      </c>
      <c r="K9" s="9" t="s">
        <v>66</v>
      </c>
      <c r="L9" s="11"/>
    </row>
    <row r="10" spans="1:15" s="15" customFormat="1" ht="13" x14ac:dyDescent="0.3">
      <c r="A10" s="12" t="s">
        <v>10</v>
      </c>
      <c r="B10" s="12">
        <v>30</v>
      </c>
      <c r="C10" s="59">
        <v>1387.24</v>
      </c>
      <c r="D10" s="59">
        <v>1211.77</v>
      </c>
      <c r="E10" s="59">
        <v>850.66</v>
      </c>
      <c r="F10" s="13">
        <f>C10+D10+E10</f>
        <v>3449.67</v>
      </c>
      <c r="G10" s="59">
        <v>856.05</v>
      </c>
      <c r="H10" s="59">
        <v>1211.77</v>
      </c>
      <c r="I10" s="13">
        <v>850.66</v>
      </c>
      <c r="J10" s="13">
        <f>G10+H10+I10</f>
        <v>2918.4799999999996</v>
      </c>
      <c r="K10" s="13">
        <f t="shared" ref="K10:K33" si="0">(F10*12)+(J10*2)</f>
        <v>47233</v>
      </c>
      <c r="L10" s="2"/>
      <c r="M10" s="14"/>
      <c r="N10" s="1"/>
      <c r="O10" s="1"/>
    </row>
    <row r="11" spans="1:15" s="15" customFormat="1" ht="13" x14ac:dyDescent="0.3">
      <c r="A11" s="12" t="s">
        <v>10</v>
      </c>
      <c r="B11" s="12">
        <v>29</v>
      </c>
      <c r="C11" s="59">
        <v>1387.24</v>
      </c>
      <c r="D11" s="59">
        <v>1086.8900000000001</v>
      </c>
      <c r="E11" s="59">
        <v>841.65</v>
      </c>
      <c r="F11" s="13">
        <f t="shared" ref="F11:F33" si="1">C11+D11+E11</f>
        <v>3315.78</v>
      </c>
      <c r="G11" s="59">
        <v>856.05</v>
      </c>
      <c r="H11" s="59">
        <v>1086.8900000000001</v>
      </c>
      <c r="I11" s="13">
        <v>841.65</v>
      </c>
      <c r="J11" s="13">
        <f t="shared" ref="J11:J33" si="2">G11+H11+I11</f>
        <v>2784.59</v>
      </c>
      <c r="K11" s="13">
        <f t="shared" si="0"/>
        <v>45358.54</v>
      </c>
      <c r="L11" s="2"/>
      <c r="M11" s="14"/>
      <c r="N11" s="1"/>
      <c r="O11" s="1"/>
    </row>
    <row r="12" spans="1:15" s="15" customFormat="1" ht="13" x14ac:dyDescent="0.3">
      <c r="A12" s="12" t="s">
        <v>10</v>
      </c>
      <c r="B12" s="12">
        <v>28</v>
      </c>
      <c r="C12" s="59">
        <v>1387.24</v>
      </c>
      <c r="D12" s="59">
        <v>1041.22</v>
      </c>
      <c r="E12" s="59">
        <v>838.33</v>
      </c>
      <c r="F12" s="13">
        <f t="shared" si="1"/>
        <v>3266.79</v>
      </c>
      <c r="G12" s="59">
        <v>856.05</v>
      </c>
      <c r="H12" s="59">
        <v>1041.22</v>
      </c>
      <c r="I12" s="13">
        <v>838.33</v>
      </c>
      <c r="J12" s="13">
        <f t="shared" si="2"/>
        <v>2735.6</v>
      </c>
      <c r="K12" s="13">
        <f t="shared" si="0"/>
        <v>44672.679999999993</v>
      </c>
      <c r="L12" s="2"/>
      <c r="M12" s="14"/>
      <c r="N12" s="1"/>
      <c r="O12" s="1"/>
    </row>
    <row r="13" spans="1:15" s="15" customFormat="1" ht="13" x14ac:dyDescent="0.3">
      <c r="A13" s="12" t="s">
        <v>10</v>
      </c>
      <c r="B13" s="12">
        <v>27</v>
      </c>
      <c r="C13" s="59">
        <v>1387.24</v>
      </c>
      <c r="D13" s="59">
        <v>995.47</v>
      </c>
      <c r="E13" s="59">
        <v>835.17245000000003</v>
      </c>
      <c r="F13" s="13">
        <f t="shared" si="1"/>
        <v>3217.8824500000001</v>
      </c>
      <c r="G13" s="59">
        <v>856.05</v>
      </c>
      <c r="H13" s="59">
        <v>995.47</v>
      </c>
      <c r="I13" s="13">
        <v>835.17245000000003</v>
      </c>
      <c r="J13" s="13">
        <f t="shared" si="2"/>
        <v>2686.69245</v>
      </c>
      <c r="K13" s="13">
        <f t="shared" si="0"/>
        <v>43987.974299999994</v>
      </c>
      <c r="L13" s="2"/>
      <c r="M13" s="14"/>
      <c r="N13" s="1"/>
      <c r="O13" s="1"/>
    </row>
    <row r="14" spans="1:15" s="15" customFormat="1" ht="13" x14ac:dyDescent="0.3">
      <c r="A14" s="12" t="s">
        <v>10</v>
      </c>
      <c r="B14" s="12">
        <v>26</v>
      </c>
      <c r="C14" s="59">
        <v>1387.24</v>
      </c>
      <c r="D14" s="59">
        <v>873.38</v>
      </c>
      <c r="E14" s="59">
        <v>826.33180000000004</v>
      </c>
      <c r="F14" s="13">
        <f t="shared" si="1"/>
        <v>3086.9517999999998</v>
      </c>
      <c r="G14" s="59">
        <v>856.05</v>
      </c>
      <c r="H14" s="59">
        <v>873.38</v>
      </c>
      <c r="I14" s="13">
        <v>826.33180000000004</v>
      </c>
      <c r="J14" s="13">
        <f t="shared" si="2"/>
        <v>2555.7617999999998</v>
      </c>
      <c r="K14" s="13">
        <f t="shared" si="0"/>
        <v>42154.945200000002</v>
      </c>
      <c r="L14" s="2"/>
      <c r="M14" s="14"/>
      <c r="N14" s="1"/>
      <c r="O14" s="1"/>
    </row>
    <row r="15" spans="1:15" s="15" customFormat="1" ht="13" x14ac:dyDescent="0.3">
      <c r="A15" s="12" t="s">
        <v>10</v>
      </c>
      <c r="B15" s="12">
        <v>25</v>
      </c>
      <c r="C15" s="59">
        <v>1387.24</v>
      </c>
      <c r="D15" s="59">
        <v>774.86</v>
      </c>
      <c r="E15" s="59">
        <v>812.82</v>
      </c>
      <c r="F15" s="13">
        <f t="shared" si="1"/>
        <v>2974.92</v>
      </c>
      <c r="G15" s="59">
        <v>856.05</v>
      </c>
      <c r="H15" s="59">
        <v>774.86</v>
      </c>
      <c r="I15" s="13">
        <v>812.82</v>
      </c>
      <c r="J15" s="13">
        <f t="shared" si="2"/>
        <v>2443.73</v>
      </c>
      <c r="K15" s="13">
        <f t="shared" si="0"/>
        <v>40586.5</v>
      </c>
      <c r="L15" s="2"/>
      <c r="M15" s="14"/>
      <c r="N15" s="1"/>
      <c r="O15" s="1"/>
    </row>
    <row r="16" spans="1:15" s="15" customFormat="1" ht="13" x14ac:dyDescent="0.3">
      <c r="A16" s="12" t="s">
        <v>10</v>
      </c>
      <c r="B16" s="12">
        <v>24</v>
      </c>
      <c r="C16" s="59">
        <v>1387.24</v>
      </c>
      <c r="D16" s="59">
        <v>729.14</v>
      </c>
      <c r="E16" s="59">
        <v>816.08029999999997</v>
      </c>
      <c r="F16" s="13">
        <f t="shared" si="1"/>
        <v>2932.4603000000002</v>
      </c>
      <c r="G16" s="59">
        <v>856.05</v>
      </c>
      <c r="H16" s="59">
        <v>729.14</v>
      </c>
      <c r="I16" s="13">
        <v>816.08029999999997</v>
      </c>
      <c r="J16" s="13">
        <f t="shared" si="2"/>
        <v>2401.2703000000001</v>
      </c>
      <c r="K16" s="13">
        <f t="shared" si="0"/>
        <v>39992.064200000001</v>
      </c>
      <c r="L16" s="2"/>
      <c r="M16" s="14"/>
      <c r="N16" s="1"/>
      <c r="O16" s="1"/>
    </row>
    <row r="17" spans="1:15" s="16" customFormat="1" ht="13" x14ac:dyDescent="0.3">
      <c r="A17" s="73" t="s">
        <v>11</v>
      </c>
      <c r="B17" s="73">
        <v>26</v>
      </c>
      <c r="C17" s="74">
        <v>1199.52</v>
      </c>
      <c r="D17" s="74">
        <v>873.38</v>
      </c>
      <c r="E17" s="74">
        <v>801.71</v>
      </c>
      <c r="F17" s="75">
        <f t="shared" si="1"/>
        <v>2874.61</v>
      </c>
      <c r="G17" s="74">
        <v>874.83</v>
      </c>
      <c r="H17" s="74">
        <v>873.38</v>
      </c>
      <c r="I17" s="75">
        <v>801.71</v>
      </c>
      <c r="J17" s="75">
        <f t="shared" si="2"/>
        <v>2549.92</v>
      </c>
      <c r="K17" s="75">
        <f t="shared" si="0"/>
        <v>39595.160000000003</v>
      </c>
      <c r="L17" s="2"/>
      <c r="M17" s="14"/>
      <c r="N17" s="1"/>
      <c r="O17" s="1"/>
    </row>
    <row r="18" spans="1:15" s="16" customFormat="1" ht="13" x14ac:dyDescent="0.3">
      <c r="A18" s="73" t="s">
        <v>11</v>
      </c>
      <c r="B18" s="73">
        <v>24</v>
      </c>
      <c r="C18" s="74">
        <v>1199.52</v>
      </c>
      <c r="D18" s="74">
        <v>729.14</v>
      </c>
      <c r="E18" s="74">
        <v>791.31</v>
      </c>
      <c r="F18" s="75">
        <f t="shared" si="1"/>
        <v>2719.97</v>
      </c>
      <c r="G18" s="74">
        <v>874.83</v>
      </c>
      <c r="H18" s="74">
        <v>729.14</v>
      </c>
      <c r="I18" s="75">
        <v>791.31</v>
      </c>
      <c r="J18" s="75">
        <f t="shared" si="2"/>
        <v>2395.2799999999997</v>
      </c>
      <c r="K18" s="75">
        <f t="shared" si="0"/>
        <v>37430.199999999997</v>
      </c>
      <c r="L18" s="2"/>
      <c r="M18" s="14"/>
      <c r="N18" s="1"/>
      <c r="O18" s="1"/>
    </row>
    <row r="19" spans="1:15" s="16" customFormat="1" ht="13" x14ac:dyDescent="0.3">
      <c r="A19" s="73" t="s">
        <v>11</v>
      </c>
      <c r="B19" s="73">
        <v>22</v>
      </c>
      <c r="C19" s="74">
        <v>1199.52</v>
      </c>
      <c r="D19" s="76">
        <v>637.73</v>
      </c>
      <c r="E19" s="74">
        <v>784.75</v>
      </c>
      <c r="F19" s="75">
        <f t="shared" si="1"/>
        <v>2622</v>
      </c>
      <c r="G19" s="74">
        <v>874.83</v>
      </c>
      <c r="H19" s="74">
        <v>637.73</v>
      </c>
      <c r="I19" s="75">
        <v>784.75</v>
      </c>
      <c r="J19" s="75">
        <f t="shared" si="2"/>
        <v>2297.31</v>
      </c>
      <c r="K19" s="75">
        <f t="shared" si="0"/>
        <v>36058.620000000003</v>
      </c>
      <c r="L19" s="2"/>
      <c r="M19" s="14"/>
      <c r="N19" s="1"/>
      <c r="O19" s="1"/>
    </row>
    <row r="20" spans="1:15" s="16" customFormat="1" ht="13" x14ac:dyDescent="0.3">
      <c r="A20" s="73" t="s">
        <v>11</v>
      </c>
      <c r="B20" s="73">
        <v>20</v>
      </c>
      <c r="C20" s="74">
        <v>1199.52</v>
      </c>
      <c r="D20" s="74">
        <v>550.01</v>
      </c>
      <c r="E20" s="74">
        <v>746.53</v>
      </c>
      <c r="F20" s="75">
        <f t="shared" si="1"/>
        <v>2496.06</v>
      </c>
      <c r="G20" s="74">
        <v>874.83</v>
      </c>
      <c r="H20" s="74">
        <v>550.01</v>
      </c>
      <c r="I20" s="75">
        <v>746.53</v>
      </c>
      <c r="J20" s="75">
        <f t="shared" si="2"/>
        <v>2171.37</v>
      </c>
      <c r="K20" s="75">
        <f t="shared" si="0"/>
        <v>34295.46</v>
      </c>
      <c r="L20" s="2"/>
      <c r="M20" s="14"/>
      <c r="N20" s="1"/>
      <c r="O20" s="1"/>
    </row>
    <row r="21" spans="1:15" s="16" customFormat="1" ht="13" x14ac:dyDescent="0.3">
      <c r="A21" s="73" t="s">
        <v>11</v>
      </c>
      <c r="B21" s="73">
        <v>18</v>
      </c>
      <c r="C21" s="74">
        <v>1199.52</v>
      </c>
      <c r="D21" s="74">
        <v>493.86</v>
      </c>
      <c r="E21" s="74">
        <v>683.22</v>
      </c>
      <c r="F21" s="75">
        <f t="shared" si="1"/>
        <v>2376.6000000000004</v>
      </c>
      <c r="G21" s="74">
        <v>874.83</v>
      </c>
      <c r="H21" s="74">
        <v>493.86</v>
      </c>
      <c r="I21" s="75">
        <v>683.22</v>
      </c>
      <c r="J21" s="75">
        <f t="shared" si="2"/>
        <v>2051.91</v>
      </c>
      <c r="K21" s="75">
        <f t="shared" si="0"/>
        <v>32623.020000000004</v>
      </c>
      <c r="L21" s="2"/>
      <c r="M21" s="14"/>
      <c r="N21" s="1"/>
      <c r="O21" s="1"/>
    </row>
    <row r="22" spans="1:15" s="18" customFormat="1" ht="13" x14ac:dyDescent="0.3">
      <c r="A22" s="17" t="s">
        <v>12</v>
      </c>
      <c r="B22" s="17">
        <v>22</v>
      </c>
      <c r="C22" s="60">
        <v>900.63</v>
      </c>
      <c r="D22" s="67">
        <v>637.73</v>
      </c>
      <c r="E22" s="60">
        <v>759.01</v>
      </c>
      <c r="F22" s="68">
        <f t="shared" si="1"/>
        <v>2297.37</v>
      </c>
      <c r="G22" s="60">
        <v>778.42</v>
      </c>
      <c r="H22" s="60">
        <v>637.73</v>
      </c>
      <c r="I22" s="68">
        <v>759.01</v>
      </c>
      <c r="J22" s="68">
        <f t="shared" si="2"/>
        <v>2175.16</v>
      </c>
      <c r="K22" s="68">
        <f t="shared" si="0"/>
        <v>31918.76</v>
      </c>
      <c r="L22" s="2"/>
      <c r="M22" s="14"/>
      <c r="N22" s="1"/>
      <c r="O22" s="1"/>
    </row>
    <row r="23" spans="1:15" s="18" customFormat="1" ht="15.75" customHeight="1" x14ac:dyDescent="0.3">
      <c r="A23" s="17" t="s">
        <v>12</v>
      </c>
      <c r="B23" s="17">
        <v>20</v>
      </c>
      <c r="C23" s="60">
        <v>900.63</v>
      </c>
      <c r="D23" s="60">
        <v>550.01</v>
      </c>
      <c r="E23" s="60">
        <v>712.33</v>
      </c>
      <c r="F23" s="68">
        <f t="shared" si="1"/>
        <v>2162.9699999999998</v>
      </c>
      <c r="G23" s="60">
        <v>778.42</v>
      </c>
      <c r="H23" s="60">
        <v>550.01</v>
      </c>
      <c r="I23" s="68">
        <v>712.33</v>
      </c>
      <c r="J23" s="68">
        <f t="shared" si="2"/>
        <v>2040.7599999999998</v>
      </c>
      <c r="K23" s="68">
        <f t="shared" si="0"/>
        <v>30037.16</v>
      </c>
      <c r="L23" s="2"/>
      <c r="M23" s="14"/>
      <c r="N23" s="1"/>
      <c r="O23" s="1"/>
    </row>
    <row r="24" spans="1:15" s="18" customFormat="1" ht="13" x14ac:dyDescent="0.3">
      <c r="A24" s="17" t="s">
        <v>12</v>
      </c>
      <c r="B24" s="17">
        <v>18</v>
      </c>
      <c r="C24" s="60">
        <v>900.63</v>
      </c>
      <c r="D24" s="60">
        <v>493.86</v>
      </c>
      <c r="E24" s="60">
        <v>691.13</v>
      </c>
      <c r="F24" s="68">
        <f t="shared" si="1"/>
        <v>2085.62</v>
      </c>
      <c r="G24" s="60">
        <v>778.42</v>
      </c>
      <c r="H24" s="60">
        <v>493.86</v>
      </c>
      <c r="I24" s="68">
        <v>691.13</v>
      </c>
      <c r="J24" s="68">
        <f t="shared" si="2"/>
        <v>1963.4099999999999</v>
      </c>
      <c r="K24" s="68">
        <f t="shared" si="0"/>
        <v>28954.26</v>
      </c>
      <c r="L24" s="2"/>
      <c r="M24" s="14"/>
      <c r="N24" s="1"/>
      <c r="O24" s="1"/>
    </row>
    <row r="25" spans="1:15" s="18" customFormat="1" ht="13" x14ac:dyDescent="0.3">
      <c r="A25" s="17" t="s">
        <v>12</v>
      </c>
      <c r="B25" s="17">
        <v>16</v>
      </c>
      <c r="C25" s="60">
        <v>900.63</v>
      </c>
      <c r="D25" s="60">
        <v>437.73</v>
      </c>
      <c r="E25" s="60">
        <v>653.41999999999996</v>
      </c>
      <c r="F25" s="68">
        <f t="shared" si="1"/>
        <v>1991.7800000000002</v>
      </c>
      <c r="G25" s="60">
        <v>778.42</v>
      </c>
      <c r="H25" s="60">
        <v>437.73</v>
      </c>
      <c r="I25" s="68">
        <v>653.41999999999996</v>
      </c>
      <c r="J25" s="68">
        <f t="shared" si="2"/>
        <v>1869.5700000000002</v>
      </c>
      <c r="K25" s="68">
        <f t="shared" si="0"/>
        <v>27640.5</v>
      </c>
      <c r="L25" s="2"/>
      <c r="M25" s="14"/>
      <c r="N25" s="1"/>
      <c r="O25" s="1"/>
    </row>
    <row r="26" spans="1:15" s="18" customFormat="1" ht="13" x14ac:dyDescent="0.3">
      <c r="A26" s="17" t="s">
        <v>12</v>
      </c>
      <c r="B26" s="17">
        <v>14</v>
      </c>
      <c r="C26" s="60">
        <v>900.63</v>
      </c>
      <c r="D26" s="60">
        <v>381.57</v>
      </c>
      <c r="E26" s="60">
        <v>649.35</v>
      </c>
      <c r="F26" s="68">
        <f t="shared" si="1"/>
        <v>1931.5500000000002</v>
      </c>
      <c r="G26" s="60">
        <v>778.42</v>
      </c>
      <c r="H26" s="60">
        <v>381.57</v>
      </c>
      <c r="I26" s="68">
        <v>649.35</v>
      </c>
      <c r="J26" s="68">
        <f t="shared" si="2"/>
        <v>1809.3400000000001</v>
      </c>
      <c r="K26" s="68">
        <f t="shared" si="0"/>
        <v>26797.280000000002</v>
      </c>
      <c r="L26" s="2"/>
      <c r="M26" s="14"/>
      <c r="N26" s="1"/>
      <c r="O26" s="1"/>
    </row>
    <row r="27" spans="1:15" s="20" customFormat="1" ht="13" x14ac:dyDescent="0.3">
      <c r="A27" s="19" t="s">
        <v>13</v>
      </c>
      <c r="B27" s="19">
        <v>18</v>
      </c>
      <c r="C27" s="61">
        <v>749.58</v>
      </c>
      <c r="D27" s="61">
        <v>493.86</v>
      </c>
      <c r="E27" s="61">
        <v>680.54</v>
      </c>
      <c r="F27" s="69">
        <f t="shared" si="1"/>
        <v>1923.98</v>
      </c>
      <c r="G27" s="61">
        <v>742.75</v>
      </c>
      <c r="H27" s="61">
        <v>493.86</v>
      </c>
      <c r="I27" s="69">
        <v>680.54</v>
      </c>
      <c r="J27" s="69">
        <f t="shared" si="2"/>
        <v>1917.15</v>
      </c>
      <c r="K27" s="69">
        <f t="shared" si="0"/>
        <v>26922.06</v>
      </c>
      <c r="L27" s="2"/>
      <c r="M27" s="14"/>
      <c r="N27" s="1"/>
      <c r="O27" s="1"/>
    </row>
    <row r="28" spans="1:15" s="20" customFormat="1" ht="13" x14ac:dyDescent="0.3">
      <c r="A28" s="19" t="s">
        <v>13</v>
      </c>
      <c r="B28" s="19">
        <v>16</v>
      </c>
      <c r="C28" s="61">
        <v>749.58</v>
      </c>
      <c r="D28" s="61">
        <v>437.73</v>
      </c>
      <c r="E28" s="61">
        <v>671.61535000000003</v>
      </c>
      <c r="F28" s="69">
        <f t="shared" si="1"/>
        <v>1858.92535</v>
      </c>
      <c r="G28" s="61">
        <v>742.75</v>
      </c>
      <c r="H28" s="61">
        <v>437.73</v>
      </c>
      <c r="I28" s="69">
        <v>671.61535000000003</v>
      </c>
      <c r="J28" s="69">
        <f t="shared" si="2"/>
        <v>1852.0953500000001</v>
      </c>
      <c r="K28" s="69">
        <f t="shared" si="0"/>
        <v>26011.294900000001</v>
      </c>
      <c r="L28" s="2"/>
      <c r="M28" s="14"/>
      <c r="N28" s="1"/>
      <c r="O28" s="1"/>
    </row>
    <row r="29" spans="1:15" s="20" customFormat="1" ht="13" x14ac:dyDescent="0.3">
      <c r="A29" s="19" t="s">
        <v>13</v>
      </c>
      <c r="B29" s="19">
        <v>14</v>
      </c>
      <c r="C29" s="61">
        <v>749.58</v>
      </c>
      <c r="D29" s="61">
        <v>381.57</v>
      </c>
      <c r="E29" s="61">
        <v>662.63260000000002</v>
      </c>
      <c r="F29" s="69">
        <f t="shared" si="1"/>
        <v>1793.7826</v>
      </c>
      <c r="G29" s="61">
        <v>742.75</v>
      </c>
      <c r="H29" s="61">
        <v>381.57</v>
      </c>
      <c r="I29" s="69">
        <v>662.63260000000002</v>
      </c>
      <c r="J29" s="69">
        <f t="shared" si="2"/>
        <v>1786.9526000000001</v>
      </c>
      <c r="K29" s="69">
        <f t="shared" si="0"/>
        <v>25099.296399999999</v>
      </c>
      <c r="L29" s="2"/>
      <c r="M29" s="14"/>
      <c r="N29" s="1"/>
      <c r="O29" s="1"/>
    </row>
    <row r="30" spans="1:15" s="20" customFormat="1" ht="13" x14ac:dyDescent="0.3">
      <c r="A30" s="19" t="s">
        <v>13</v>
      </c>
      <c r="B30" s="19">
        <v>12</v>
      </c>
      <c r="C30" s="61">
        <v>749.58</v>
      </c>
      <c r="D30" s="61">
        <v>325.35000000000002</v>
      </c>
      <c r="E30" s="61">
        <v>630.39</v>
      </c>
      <c r="F30" s="69">
        <f t="shared" si="1"/>
        <v>1705.3200000000002</v>
      </c>
      <c r="G30" s="61">
        <v>742.75</v>
      </c>
      <c r="H30" s="61">
        <v>325.35000000000002</v>
      </c>
      <c r="I30" s="69">
        <v>630.39</v>
      </c>
      <c r="J30" s="69">
        <f t="shared" si="2"/>
        <v>1698.4899999999998</v>
      </c>
      <c r="K30" s="69">
        <f t="shared" si="0"/>
        <v>23860.820000000003</v>
      </c>
      <c r="L30" s="2"/>
      <c r="M30" s="14"/>
      <c r="N30" s="1"/>
      <c r="O30" s="1"/>
    </row>
    <row r="31" spans="1:15" s="21" customFormat="1" ht="13" x14ac:dyDescent="0.3">
      <c r="A31" s="70" t="s">
        <v>14</v>
      </c>
      <c r="B31" s="70">
        <v>14</v>
      </c>
      <c r="C31" s="71">
        <v>686.07</v>
      </c>
      <c r="D31" s="71">
        <v>381.57</v>
      </c>
      <c r="E31" s="71">
        <v>629.22894999999994</v>
      </c>
      <c r="F31" s="72">
        <f t="shared" si="1"/>
        <v>1696.86895</v>
      </c>
      <c r="G31" s="71">
        <v>686.07</v>
      </c>
      <c r="H31" s="71">
        <v>381.57</v>
      </c>
      <c r="I31" s="72">
        <v>629.22894999999994</v>
      </c>
      <c r="J31" s="72">
        <f t="shared" si="2"/>
        <v>1696.86895</v>
      </c>
      <c r="K31" s="72">
        <f t="shared" si="0"/>
        <v>23756.165300000001</v>
      </c>
      <c r="L31" s="2"/>
      <c r="M31" s="14"/>
      <c r="N31" s="1"/>
      <c r="O31" s="1"/>
    </row>
    <row r="32" spans="1:15" s="21" customFormat="1" ht="13" x14ac:dyDescent="0.3">
      <c r="A32" s="70" t="s">
        <v>14</v>
      </c>
      <c r="B32" s="70">
        <v>12</v>
      </c>
      <c r="C32" s="71">
        <v>686.07</v>
      </c>
      <c r="D32" s="71">
        <v>325.35000000000002</v>
      </c>
      <c r="E32" s="71">
        <v>625.15</v>
      </c>
      <c r="F32" s="72">
        <f t="shared" si="1"/>
        <v>1636.5700000000002</v>
      </c>
      <c r="G32" s="71">
        <v>686.07</v>
      </c>
      <c r="H32" s="71">
        <v>325.35000000000002</v>
      </c>
      <c r="I32" s="72">
        <v>625.15</v>
      </c>
      <c r="J32" s="72">
        <f t="shared" si="2"/>
        <v>1636.5700000000002</v>
      </c>
      <c r="K32" s="72">
        <f t="shared" si="0"/>
        <v>22911.980000000003</v>
      </c>
      <c r="L32" s="2"/>
      <c r="M32" s="14"/>
      <c r="N32" s="1"/>
      <c r="O32" s="1"/>
    </row>
    <row r="33" spans="1:15" s="21" customFormat="1" ht="13" x14ac:dyDescent="0.3">
      <c r="A33" s="70" t="s">
        <v>14</v>
      </c>
      <c r="B33" s="70">
        <v>10</v>
      </c>
      <c r="C33" s="71">
        <v>686.07</v>
      </c>
      <c r="D33" s="71">
        <v>269.2</v>
      </c>
      <c r="E33" s="71">
        <v>621.04999999999995</v>
      </c>
      <c r="F33" s="72">
        <f t="shared" si="1"/>
        <v>1576.32</v>
      </c>
      <c r="G33" s="71">
        <v>686.07</v>
      </c>
      <c r="H33" s="71">
        <v>269.2</v>
      </c>
      <c r="I33" s="72">
        <v>621.04999999999995</v>
      </c>
      <c r="J33" s="72">
        <f t="shared" si="2"/>
        <v>1576.32</v>
      </c>
      <c r="K33" s="72">
        <f t="shared" si="0"/>
        <v>22068.48</v>
      </c>
      <c r="L33" s="2"/>
      <c r="M33" s="14"/>
      <c r="N33" s="1"/>
      <c r="O33" s="1"/>
    </row>
    <row r="35" spans="1:15" ht="13" x14ac:dyDescent="0.3">
      <c r="A35" s="22" t="s">
        <v>15</v>
      </c>
      <c r="B35" s="23"/>
      <c r="C35" s="24"/>
      <c r="D35" s="24"/>
      <c r="E35" s="25"/>
      <c r="F35" s="25"/>
      <c r="G35" s="25"/>
      <c r="H35" s="25"/>
      <c r="I35" s="25"/>
      <c r="J35" s="25"/>
    </row>
    <row r="36" spans="1:15" x14ac:dyDescent="0.25">
      <c r="B36" s="84"/>
      <c r="C36" s="87"/>
      <c r="D36" s="26"/>
    </row>
    <row r="37" spans="1:15" ht="13" x14ac:dyDescent="0.3">
      <c r="A37" s="27" t="s">
        <v>16</v>
      </c>
      <c r="B37" s="28" t="s">
        <v>17</v>
      </c>
      <c r="C37" s="29" t="s">
        <v>18</v>
      </c>
      <c r="D37" s="30" t="s">
        <v>19</v>
      </c>
      <c r="I37" s="31"/>
    </row>
    <row r="38" spans="1:15" ht="13" x14ac:dyDescent="0.3">
      <c r="A38" s="32" t="s">
        <v>10</v>
      </c>
      <c r="B38" s="62">
        <v>53.39</v>
      </c>
      <c r="C38" s="62">
        <v>32.96</v>
      </c>
      <c r="D38" s="33">
        <f>(B38*12)+(C38*2)</f>
        <v>706.6</v>
      </c>
      <c r="E38" s="2"/>
      <c r="F38" s="2"/>
      <c r="G38" s="2"/>
      <c r="H38" s="2"/>
      <c r="I38" s="2"/>
      <c r="J38" s="2"/>
    </row>
    <row r="39" spans="1:15" ht="13" x14ac:dyDescent="0.3">
      <c r="A39" s="32" t="s">
        <v>11</v>
      </c>
      <c r="B39" s="62">
        <v>43.54</v>
      </c>
      <c r="C39" s="62">
        <v>31.74</v>
      </c>
      <c r="D39" s="33">
        <f t="shared" ref="D39:D42" si="3">(B39*12)+(C39*2)</f>
        <v>585.96</v>
      </c>
      <c r="E39" s="2"/>
      <c r="F39" s="2"/>
      <c r="G39" s="34"/>
      <c r="H39" s="2"/>
      <c r="I39" s="2"/>
      <c r="J39" s="2"/>
    </row>
    <row r="40" spans="1:15" ht="13" x14ac:dyDescent="0.3">
      <c r="A40" s="32" t="s">
        <v>12</v>
      </c>
      <c r="B40" s="62">
        <v>32.96</v>
      </c>
      <c r="C40" s="62">
        <v>28.45</v>
      </c>
      <c r="D40" s="33">
        <f t="shared" si="3"/>
        <v>452.41999999999996</v>
      </c>
      <c r="E40" s="2"/>
      <c r="F40" s="2"/>
      <c r="G40" s="2"/>
      <c r="H40" s="2"/>
      <c r="I40" s="2"/>
      <c r="J40" s="2"/>
      <c r="K40" s="2"/>
    </row>
    <row r="41" spans="1:15" ht="13" x14ac:dyDescent="0.3">
      <c r="A41" s="32" t="s">
        <v>13</v>
      </c>
      <c r="B41" s="62">
        <v>22.44</v>
      </c>
      <c r="C41" s="62">
        <v>22.2</v>
      </c>
      <c r="D41" s="33">
        <f t="shared" si="3"/>
        <v>313.68</v>
      </c>
      <c r="E41" s="2"/>
      <c r="F41" s="2"/>
      <c r="G41" s="2"/>
      <c r="H41" s="2"/>
      <c r="I41" s="2"/>
      <c r="J41" s="2"/>
      <c r="K41" s="2"/>
    </row>
    <row r="42" spans="1:15" ht="13" x14ac:dyDescent="0.3">
      <c r="A42" s="32" t="s">
        <v>14</v>
      </c>
      <c r="B42" s="62">
        <v>16.899999999999999</v>
      </c>
      <c r="C42" s="62">
        <v>16.899999999999999</v>
      </c>
      <c r="D42" s="33">
        <f t="shared" si="3"/>
        <v>236.59999999999997</v>
      </c>
      <c r="E42" s="2"/>
      <c r="F42" s="2"/>
      <c r="G42" s="2"/>
      <c r="H42" s="2"/>
      <c r="I42" s="2"/>
      <c r="J42" s="2"/>
    </row>
    <row r="44" spans="1:15" ht="13" x14ac:dyDescent="0.3">
      <c r="A44" s="35" t="s">
        <v>20</v>
      </c>
      <c r="B44" s="4"/>
      <c r="E44" s="4"/>
      <c r="F44" s="4"/>
      <c r="G44" s="4"/>
      <c r="H44" s="4"/>
      <c r="I44" s="4"/>
      <c r="J44" s="4"/>
    </row>
    <row r="45" spans="1:15" ht="13" x14ac:dyDescent="0.3">
      <c r="A45" s="4"/>
      <c r="B45" s="4"/>
      <c r="C45" s="4"/>
      <c r="D45" s="4"/>
      <c r="E45" s="4"/>
      <c r="F45" s="4"/>
      <c r="G45" s="36"/>
      <c r="H45" s="36"/>
    </row>
    <row r="46" spans="1:15" ht="13" x14ac:dyDescent="0.3">
      <c r="A46" s="88" t="s">
        <v>20</v>
      </c>
      <c r="B46" s="88"/>
      <c r="C46" s="88"/>
      <c r="D46" s="88"/>
      <c r="E46" s="88"/>
      <c r="F46" s="37" t="s">
        <v>17</v>
      </c>
      <c r="G46" s="38" t="s">
        <v>21</v>
      </c>
      <c r="H46" s="11"/>
    </row>
    <row r="47" spans="1:15" ht="13" x14ac:dyDescent="0.3">
      <c r="A47" s="83" t="s">
        <v>22</v>
      </c>
      <c r="B47" s="83"/>
      <c r="C47" s="83"/>
      <c r="D47" s="83"/>
      <c r="E47" s="83"/>
      <c r="F47" s="65">
        <v>1777.2340009242553</v>
      </c>
      <c r="G47" s="39">
        <f>F47*14</f>
        <v>24881.276012939576</v>
      </c>
      <c r="H47" s="11"/>
      <c r="I47" s="2"/>
      <c r="J47" s="2"/>
    </row>
    <row r="48" spans="1:15" ht="13" x14ac:dyDescent="0.3">
      <c r="A48" s="83" t="s">
        <v>23</v>
      </c>
      <c r="B48" s="83"/>
      <c r="C48" s="83"/>
      <c r="D48" s="83"/>
      <c r="E48" s="83"/>
      <c r="F48" s="65">
        <v>1620.7585975</v>
      </c>
      <c r="G48" s="39">
        <f t="shared" ref="G48:G74" si="4">F48*14</f>
        <v>22690.620364999999</v>
      </c>
      <c r="H48" s="11"/>
      <c r="I48" s="2"/>
      <c r="J48" s="2"/>
    </row>
    <row r="49" spans="1:10" ht="13" x14ac:dyDescent="0.3">
      <c r="A49" s="83" t="s">
        <v>24</v>
      </c>
      <c r="B49" s="83"/>
      <c r="C49" s="83"/>
      <c r="D49" s="83"/>
      <c r="E49" s="83"/>
      <c r="F49" s="65">
        <v>1620.7585975</v>
      </c>
      <c r="G49" s="39">
        <f t="shared" si="4"/>
        <v>22690.620364999999</v>
      </c>
      <c r="H49" s="11"/>
      <c r="I49" s="2"/>
      <c r="J49" s="2"/>
    </row>
    <row r="50" spans="1:10" ht="13" x14ac:dyDescent="0.3">
      <c r="A50" s="89" t="s">
        <v>25</v>
      </c>
      <c r="B50" s="89"/>
      <c r="C50" s="89"/>
      <c r="D50" s="89"/>
      <c r="E50" s="90"/>
      <c r="F50" s="65">
        <v>1342.9576649999999</v>
      </c>
      <c r="G50" s="39">
        <f t="shared" si="4"/>
        <v>18801.407309999999</v>
      </c>
      <c r="H50" s="11"/>
      <c r="I50" s="2"/>
      <c r="J50" s="2"/>
    </row>
    <row r="51" spans="1:10" ht="13" x14ac:dyDescent="0.3">
      <c r="A51" s="63" t="s">
        <v>26</v>
      </c>
      <c r="B51" s="63"/>
      <c r="C51" s="63"/>
      <c r="D51" s="63"/>
      <c r="E51" s="64"/>
      <c r="F51" s="65">
        <v>698.54</v>
      </c>
      <c r="G51" s="39">
        <f t="shared" si="4"/>
        <v>9779.56</v>
      </c>
      <c r="H51" s="11"/>
      <c r="I51" s="2"/>
      <c r="J51" s="2"/>
    </row>
    <row r="52" spans="1:10" ht="13" x14ac:dyDescent="0.3">
      <c r="A52" s="83" t="s">
        <v>27</v>
      </c>
      <c r="B52" s="83"/>
      <c r="C52" s="83"/>
      <c r="D52" s="83"/>
      <c r="E52" s="83"/>
      <c r="F52" s="65">
        <v>641.35997625000005</v>
      </c>
      <c r="G52" s="39">
        <f t="shared" si="4"/>
        <v>8979.0396675000011</v>
      </c>
      <c r="H52" s="11"/>
      <c r="I52" s="2"/>
      <c r="J52" s="2"/>
    </row>
    <row r="53" spans="1:10" ht="13" x14ac:dyDescent="0.3">
      <c r="A53" s="83" t="s">
        <v>28</v>
      </c>
      <c r="B53" s="83"/>
      <c r="C53" s="83"/>
      <c r="D53" s="83"/>
      <c r="E53" s="83"/>
      <c r="F53" s="65">
        <v>641.35997625000005</v>
      </c>
      <c r="G53" s="39">
        <f t="shared" si="4"/>
        <v>8979.0396675000011</v>
      </c>
      <c r="H53" s="11"/>
      <c r="I53" s="2"/>
      <c r="J53" s="2"/>
    </row>
    <row r="54" spans="1:10" ht="13" x14ac:dyDescent="0.3">
      <c r="A54" s="83" t="s">
        <v>29</v>
      </c>
      <c r="B54" s="83"/>
      <c r="C54" s="83"/>
      <c r="D54" s="83"/>
      <c r="E54" s="83"/>
      <c r="F54" s="65">
        <v>500.35</v>
      </c>
      <c r="G54" s="39">
        <f t="shared" si="4"/>
        <v>7004.9000000000005</v>
      </c>
      <c r="H54" s="11"/>
      <c r="I54" s="2"/>
      <c r="J54" s="2"/>
    </row>
    <row r="55" spans="1:10" ht="13" x14ac:dyDescent="0.3">
      <c r="A55" s="83" t="s">
        <v>30</v>
      </c>
      <c r="B55" s="83"/>
      <c r="C55" s="83"/>
      <c r="D55" s="83"/>
      <c r="E55" s="83"/>
      <c r="F55" s="65">
        <v>450.33672250000001</v>
      </c>
      <c r="G55" s="39">
        <f t="shared" si="4"/>
        <v>6304.7141149999998</v>
      </c>
      <c r="H55" s="11"/>
      <c r="I55" s="2"/>
      <c r="J55" s="2"/>
    </row>
    <row r="56" spans="1:10" ht="13" x14ac:dyDescent="0.3">
      <c r="A56" s="83" t="s">
        <v>31</v>
      </c>
      <c r="B56" s="83"/>
      <c r="C56" s="83"/>
      <c r="D56" s="83"/>
      <c r="E56" s="83"/>
      <c r="F56" s="65">
        <v>335.24003625</v>
      </c>
      <c r="G56" s="39">
        <f t="shared" si="4"/>
        <v>4693.3605074999996</v>
      </c>
      <c r="H56" s="11"/>
      <c r="I56" s="2"/>
      <c r="J56" s="2"/>
    </row>
    <row r="57" spans="1:10" ht="13" x14ac:dyDescent="0.3">
      <c r="A57" s="83" t="s">
        <v>32</v>
      </c>
      <c r="B57" s="83"/>
      <c r="C57" s="83"/>
      <c r="D57" s="83"/>
      <c r="E57" s="83"/>
      <c r="F57" s="65">
        <v>335.24003625</v>
      </c>
      <c r="G57" s="39">
        <f t="shared" si="4"/>
        <v>4693.3605074999996</v>
      </c>
      <c r="H57" s="11"/>
      <c r="I57" s="2"/>
      <c r="J57" s="2"/>
    </row>
    <row r="58" spans="1:10" ht="13" x14ac:dyDescent="0.3">
      <c r="A58" s="83" t="s">
        <v>33</v>
      </c>
      <c r="B58" s="83"/>
      <c r="C58" s="83"/>
      <c r="D58" s="83"/>
      <c r="E58" s="83"/>
      <c r="F58" s="65">
        <v>335.24003625</v>
      </c>
      <c r="G58" s="39">
        <f t="shared" si="4"/>
        <v>4693.3605074999996</v>
      </c>
      <c r="H58" s="11"/>
      <c r="I58" s="2"/>
      <c r="J58" s="2"/>
    </row>
    <row r="59" spans="1:10" ht="13" x14ac:dyDescent="0.3">
      <c r="A59" s="83" t="s">
        <v>34</v>
      </c>
      <c r="B59" s="83"/>
      <c r="C59" s="83"/>
      <c r="D59" s="83"/>
      <c r="E59" s="83"/>
      <c r="F59" s="65">
        <v>335.24003625</v>
      </c>
      <c r="G59" s="39">
        <f t="shared" si="4"/>
        <v>4693.3605074999996</v>
      </c>
      <c r="H59" s="11"/>
      <c r="I59" s="2"/>
      <c r="J59" s="2"/>
    </row>
    <row r="60" spans="1:10" ht="13" x14ac:dyDescent="0.3">
      <c r="A60" s="83" t="s">
        <v>35</v>
      </c>
      <c r="B60" s="83"/>
      <c r="C60" s="83"/>
      <c r="D60" s="83"/>
      <c r="E60" s="83"/>
      <c r="F60" s="65">
        <v>335.24003625</v>
      </c>
      <c r="G60" s="39">
        <f t="shared" si="4"/>
        <v>4693.3605074999996</v>
      </c>
      <c r="H60" s="11"/>
      <c r="I60" s="2"/>
      <c r="J60" s="2"/>
    </row>
    <row r="61" spans="1:10" ht="13" x14ac:dyDescent="0.3">
      <c r="A61" s="83" t="s">
        <v>36</v>
      </c>
      <c r="B61" s="83"/>
      <c r="C61" s="83"/>
      <c r="D61" s="83"/>
      <c r="E61" s="83"/>
      <c r="F61" s="65">
        <v>335.24003625</v>
      </c>
      <c r="G61" s="39">
        <f t="shared" si="4"/>
        <v>4693.3605074999996</v>
      </c>
      <c r="H61" s="11"/>
      <c r="I61" s="2"/>
      <c r="J61" s="2"/>
    </row>
    <row r="62" spans="1:10" ht="13" x14ac:dyDescent="0.3">
      <c r="A62" s="83" t="s">
        <v>37</v>
      </c>
      <c r="B62" s="83"/>
      <c r="C62" s="83"/>
      <c r="D62" s="83"/>
      <c r="E62" s="83"/>
      <c r="F62" s="65">
        <v>272.39999999999998</v>
      </c>
      <c r="G62" s="39">
        <f t="shared" si="4"/>
        <v>3813.5999999999995</v>
      </c>
      <c r="H62" s="11"/>
      <c r="I62" s="2"/>
      <c r="J62" s="2"/>
    </row>
    <row r="63" spans="1:10" ht="13" x14ac:dyDescent="0.3">
      <c r="A63" s="83" t="s">
        <v>38</v>
      </c>
      <c r="B63" s="83"/>
      <c r="C63" s="83"/>
      <c r="D63" s="83"/>
      <c r="E63" s="83"/>
      <c r="F63" s="65">
        <v>230.82800125</v>
      </c>
      <c r="G63" s="39">
        <f t="shared" si="4"/>
        <v>3231.5920175000001</v>
      </c>
      <c r="H63" s="11"/>
      <c r="I63" s="2"/>
      <c r="J63" s="2"/>
    </row>
    <row r="64" spans="1:10" ht="13" x14ac:dyDescent="0.3">
      <c r="A64" s="83" t="s">
        <v>39</v>
      </c>
      <c r="B64" s="83"/>
      <c r="C64" s="83"/>
      <c r="D64" s="83"/>
      <c r="E64" s="83"/>
      <c r="F64" s="65">
        <v>230.82800125</v>
      </c>
      <c r="G64" s="39">
        <f t="shared" si="4"/>
        <v>3231.5920175000001</v>
      </c>
      <c r="H64" s="11"/>
      <c r="I64" s="2"/>
      <c r="J64" s="2"/>
    </row>
    <row r="65" spans="1:10" ht="13" x14ac:dyDescent="0.3">
      <c r="A65" s="83" t="s">
        <v>40</v>
      </c>
      <c r="B65" s="83"/>
      <c r="C65" s="83"/>
      <c r="D65" s="83"/>
      <c r="E65" s="83"/>
      <c r="F65" s="65">
        <v>230.82800125</v>
      </c>
      <c r="G65" s="39">
        <f t="shared" si="4"/>
        <v>3231.5920175000001</v>
      </c>
      <c r="H65" s="11"/>
      <c r="I65" s="2"/>
      <c r="J65" s="2"/>
    </row>
    <row r="66" spans="1:10" ht="13" x14ac:dyDescent="0.3">
      <c r="A66" s="83" t="s">
        <v>41</v>
      </c>
      <c r="B66" s="83"/>
      <c r="C66" s="83"/>
      <c r="D66" s="83"/>
      <c r="E66" s="83"/>
      <c r="F66" s="65">
        <v>174.34604249999998</v>
      </c>
      <c r="G66" s="39">
        <f t="shared" si="4"/>
        <v>2440.8445949999996</v>
      </c>
      <c r="H66" s="11"/>
      <c r="I66" s="2"/>
      <c r="J66" s="2"/>
    </row>
    <row r="67" spans="1:10" ht="13" x14ac:dyDescent="0.3">
      <c r="A67" s="83" t="s">
        <v>42</v>
      </c>
      <c r="B67" s="83"/>
      <c r="C67" s="83"/>
      <c r="D67" s="83"/>
      <c r="E67" s="83"/>
      <c r="F67" s="65">
        <v>174.34604249999998</v>
      </c>
      <c r="G67" s="39">
        <f t="shared" si="4"/>
        <v>2440.8445949999996</v>
      </c>
      <c r="H67" s="11"/>
      <c r="I67" s="2"/>
      <c r="J67" s="2"/>
    </row>
    <row r="68" spans="1:10" ht="13" x14ac:dyDescent="0.3">
      <c r="A68" s="91" t="s">
        <v>43</v>
      </c>
      <c r="B68" s="92"/>
      <c r="C68" s="92"/>
      <c r="D68" s="92"/>
      <c r="E68" s="93"/>
      <c r="F68" s="65">
        <v>174.34604250000001</v>
      </c>
      <c r="G68" s="39">
        <f t="shared" si="4"/>
        <v>2440.844595</v>
      </c>
      <c r="H68" s="11"/>
      <c r="I68" s="2"/>
      <c r="J68" s="2"/>
    </row>
    <row r="69" spans="1:10" ht="13" x14ac:dyDescent="0.3">
      <c r="A69" s="91" t="s">
        <v>44</v>
      </c>
      <c r="B69" s="92"/>
      <c r="C69" s="92"/>
      <c r="D69" s="92"/>
      <c r="E69" s="93"/>
      <c r="F69" s="65">
        <v>260.29000000000002</v>
      </c>
      <c r="G69" s="39">
        <f t="shared" si="4"/>
        <v>3644.0600000000004</v>
      </c>
      <c r="H69" s="11"/>
      <c r="I69" s="2"/>
      <c r="J69" s="2"/>
    </row>
    <row r="70" spans="1:10" ht="13" x14ac:dyDescent="0.3">
      <c r="A70" s="83" t="s">
        <v>45</v>
      </c>
      <c r="B70" s="83"/>
      <c r="C70" s="83"/>
      <c r="D70" s="83"/>
      <c r="E70" s="83"/>
      <c r="F70" s="65">
        <v>139.46226874999999</v>
      </c>
      <c r="G70" s="39">
        <f t="shared" si="4"/>
        <v>1952.4717624999998</v>
      </c>
      <c r="H70" s="11"/>
      <c r="I70" s="2"/>
      <c r="J70" s="2"/>
    </row>
    <row r="71" spans="1:10" ht="13" x14ac:dyDescent="0.3">
      <c r="A71" s="83" t="s">
        <v>46</v>
      </c>
      <c r="B71" s="83"/>
      <c r="C71" s="83"/>
      <c r="D71" s="83"/>
      <c r="E71" s="83"/>
      <c r="F71" s="65">
        <v>113.02633999999999</v>
      </c>
      <c r="G71" s="39">
        <f t="shared" si="4"/>
        <v>1582.3687599999998</v>
      </c>
      <c r="H71" s="11"/>
      <c r="I71" s="2"/>
      <c r="J71" s="2"/>
    </row>
    <row r="72" spans="1:10" ht="13" x14ac:dyDescent="0.3">
      <c r="A72" s="83" t="s">
        <v>47</v>
      </c>
      <c r="B72" s="83"/>
      <c r="C72" s="83"/>
      <c r="D72" s="83"/>
      <c r="E72" s="83"/>
      <c r="F72" s="65">
        <v>113.02633999999999</v>
      </c>
      <c r="G72" s="39">
        <f t="shared" si="4"/>
        <v>1582.3687599999998</v>
      </c>
      <c r="H72" s="11"/>
      <c r="I72" s="2"/>
      <c r="J72" s="2"/>
    </row>
    <row r="73" spans="1:10" ht="13" x14ac:dyDescent="0.3">
      <c r="A73" s="83" t="s">
        <v>48</v>
      </c>
      <c r="B73" s="83"/>
      <c r="C73" s="83"/>
      <c r="D73" s="83"/>
      <c r="E73" s="83"/>
      <c r="F73" s="65">
        <v>85.206712500000009</v>
      </c>
      <c r="G73" s="39">
        <f t="shared" si="4"/>
        <v>1192.8939750000002</v>
      </c>
      <c r="H73" s="11"/>
      <c r="I73" s="2"/>
      <c r="J73" s="2"/>
    </row>
    <row r="74" spans="1:10" ht="13" x14ac:dyDescent="0.3">
      <c r="A74" s="83" t="s">
        <v>49</v>
      </c>
      <c r="B74" s="83"/>
      <c r="C74" s="83"/>
      <c r="D74" s="83"/>
      <c r="E74" s="83"/>
      <c r="F74" s="65">
        <v>85.206712500000009</v>
      </c>
      <c r="G74" s="39">
        <f t="shared" si="4"/>
        <v>1192.8939750000002</v>
      </c>
      <c r="H74" s="11"/>
      <c r="I74" s="2"/>
      <c r="J74" s="2"/>
    </row>
    <row r="75" spans="1:10" ht="13" x14ac:dyDescent="0.3">
      <c r="H75" s="40"/>
    </row>
    <row r="76" spans="1:10" ht="13" x14ac:dyDescent="0.3">
      <c r="A76" s="41" t="s">
        <v>50</v>
      </c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5">
      <c r="A77" s="42"/>
      <c r="B77" s="42"/>
    </row>
    <row r="78" spans="1:10" ht="13" x14ac:dyDescent="0.3">
      <c r="A78" s="37" t="s">
        <v>17</v>
      </c>
      <c r="B78" s="30" t="s">
        <v>19</v>
      </c>
    </row>
    <row r="79" spans="1:10" ht="13" x14ac:dyDescent="0.3">
      <c r="A79" s="66">
        <v>56.68</v>
      </c>
      <c r="B79" s="33">
        <f>A79*12</f>
        <v>680.16</v>
      </c>
      <c r="C79" s="11"/>
      <c r="D79" s="2"/>
    </row>
    <row r="80" spans="1:10" ht="13" x14ac:dyDescent="0.3">
      <c r="C80" s="2"/>
      <c r="E80" s="4"/>
      <c r="F80" s="4"/>
    </row>
    <row r="81" spans="1:10" ht="13" x14ac:dyDescent="0.3">
      <c r="A81" s="41" t="s">
        <v>51</v>
      </c>
      <c r="B81" s="4"/>
      <c r="C81" s="44"/>
      <c r="D81" s="4"/>
    </row>
    <row r="82" spans="1:10" ht="13" x14ac:dyDescent="0.3">
      <c r="A82" s="42"/>
      <c r="B82" s="42"/>
      <c r="C82" s="2"/>
      <c r="D82" s="42"/>
      <c r="E82" s="4"/>
      <c r="F82" s="4"/>
      <c r="G82" s="4"/>
      <c r="H82" s="4"/>
      <c r="I82" s="4"/>
      <c r="J82" s="4"/>
    </row>
    <row r="83" spans="1:10" ht="13" x14ac:dyDescent="0.3">
      <c r="A83" s="37" t="s">
        <v>17</v>
      </c>
      <c r="B83" s="30" t="s">
        <v>19</v>
      </c>
      <c r="C83" s="45"/>
    </row>
    <row r="84" spans="1:10" ht="13" x14ac:dyDescent="0.3">
      <c r="A84" s="66">
        <v>113</v>
      </c>
      <c r="B84" s="39">
        <f>A84*12</f>
        <v>1356</v>
      </c>
      <c r="C84" s="11"/>
      <c r="D84" s="2"/>
    </row>
    <row r="85" spans="1:10" ht="13" x14ac:dyDescent="0.3">
      <c r="A85" s="66">
        <v>86.66</v>
      </c>
      <c r="B85" s="39">
        <f>A85*12</f>
        <v>1039.92</v>
      </c>
      <c r="C85" s="11"/>
      <c r="D85" s="2"/>
    </row>
    <row r="86" spans="1:10" x14ac:dyDescent="0.25">
      <c r="C86" s="11"/>
    </row>
    <row r="87" spans="1:10" ht="13" x14ac:dyDescent="0.3">
      <c r="A87" s="41" t="s">
        <v>52</v>
      </c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5">
      <c r="B88" s="84"/>
      <c r="C88" s="84"/>
      <c r="D88" s="46"/>
      <c r="E88" s="85"/>
      <c r="F88" s="85"/>
      <c r="G88" s="85"/>
      <c r="H88" s="46"/>
    </row>
    <row r="89" spans="1:10" ht="13" x14ac:dyDescent="0.3">
      <c r="A89" s="47" t="s">
        <v>16</v>
      </c>
      <c r="B89" s="48" t="s">
        <v>53</v>
      </c>
      <c r="C89" s="49" t="s">
        <v>54</v>
      </c>
      <c r="D89" s="50"/>
      <c r="E89" s="50"/>
      <c r="F89" s="50"/>
      <c r="G89" s="50"/>
    </row>
    <row r="90" spans="1:10" ht="13" x14ac:dyDescent="0.3">
      <c r="A90" s="32" t="s">
        <v>10</v>
      </c>
      <c r="B90" s="43">
        <v>24.129558712024505</v>
      </c>
      <c r="C90" s="43">
        <v>28.95795</v>
      </c>
      <c r="D90" s="2"/>
      <c r="E90" s="2"/>
      <c r="F90" s="2"/>
    </row>
    <row r="91" spans="1:10" ht="13" x14ac:dyDescent="0.3">
      <c r="A91" s="32" t="s">
        <v>11</v>
      </c>
      <c r="B91" s="43">
        <v>20.79</v>
      </c>
      <c r="C91" s="43">
        <v>24.877650000000003</v>
      </c>
      <c r="D91" s="2"/>
      <c r="E91" s="2"/>
      <c r="F91" s="2"/>
    </row>
    <row r="92" spans="1:10" ht="13" x14ac:dyDescent="0.3">
      <c r="A92" s="32" t="s">
        <v>12</v>
      </c>
      <c r="B92" s="43">
        <v>16.382590338709875</v>
      </c>
      <c r="C92" s="43">
        <v>19.631876250000001</v>
      </c>
      <c r="D92" s="2"/>
      <c r="E92" s="2"/>
      <c r="F92" s="2"/>
    </row>
    <row r="93" spans="1:10" ht="13" x14ac:dyDescent="0.3">
      <c r="A93" s="32" t="s">
        <v>13</v>
      </c>
      <c r="B93" s="43">
        <v>14.088200000000001</v>
      </c>
      <c r="C93" s="43">
        <v>16.838850000000001</v>
      </c>
      <c r="D93" s="2"/>
      <c r="E93" s="2"/>
      <c r="F93" s="2"/>
    </row>
    <row r="94" spans="1:10" ht="13" x14ac:dyDescent="0.3">
      <c r="A94" s="32" t="s">
        <v>14</v>
      </c>
      <c r="B94" s="43">
        <v>13.131163666509</v>
      </c>
      <c r="C94" s="43">
        <v>15.734395953898124</v>
      </c>
      <c r="D94" s="2"/>
      <c r="E94" s="2"/>
      <c r="F94" s="2"/>
    </row>
    <row r="95" spans="1:10" ht="13" x14ac:dyDescent="0.3">
      <c r="A95" s="50"/>
      <c r="B95" s="44"/>
      <c r="C95" s="44"/>
      <c r="D95" s="44"/>
      <c r="E95" s="4"/>
      <c r="F95" s="4"/>
      <c r="G95" s="4"/>
      <c r="H95" s="4"/>
      <c r="I95" s="4"/>
      <c r="J95" s="4"/>
    </row>
    <row r="96" spans="1:10" ht="12.75" customHeight="1" x14ac:dyDescent="0.25">
      <c r="A96" s="79"/>
      <c r="B96" s="79"/>
      <c r="C96" s="79"/>
      <c r="D96" s="79"/>
      <c r="E96" s="79"/>
      <c r="F96" s="79"/>
      <c r="G96" s="79"/>
      <c r="H96" s="79"/>
      <c r="I96" s="79"/>
      <c r="J96" s="51"/>
    </row>
    <row r="97" spans="1:10" ht="13" x14ac:dyDescent="0.3">
      <c r="A97" s="35" t="s">
        <v>55</v>
      </c>
      <c r="B97" s="4"/>
      <c r="C97" s="4"/>
      <c r="D97" s="4"/>
      <c r="E97" s="4"/>
      <c r="F97" s="4"/>
      <c r="G97" s="4"/>
      <c r="H97" s="4"/>
      <c r="I97" s="4"/>
      <c r="J97" s="4"/>
    </row>
    <row r="99" spans="1:10" ht="13" x14ac:dyDescent="0.3">
      <c r="A99" s="80" t="s">
        <v>56</v>
      </c>
      <c r="B99" s="80"/>
      <c r="C99" s="81" t="s">
        <v>57</v>
      </c>
      <c r="D99" s="82"/>
      <c r="E99" s="4"/>
      <c r="F99" s="50"/>
      <c r="G99" s="4"/>
      <c r="H99" s="4"/>
      <c r="I99" s="4"/>
      <c r="J99" s="4"/>
    </row>
    <row r="100" spans="1:10" ht="13" x14ac:dyDescent="0.3">
      <c r="A100" s="80"/>
      <c r="B100" s="80"/>
      <c r="C100" s="52" t="s">
        <v>58</v>
      </c>
      <c r="D100" s="53" t="s">
        <v>59</v>
      </c>
      <c r="E100" s="50"/>
      <c r="F100" s="4"/>
      <c r="G100" s="4"/>
      <c r="H100" s="4"/>
      <c r="I100" s="4"/>
    </row>
    <row r="101" spans="1:10" ht="13" x14ac:dyDescent="0.3">
      <c r="A101" s="77" t="s">
        <v>60</v>
      </c>
      <c r="B101" s="77"/>
      <c r="C101" s="54">
        <v>0.23599999999999999</v>
      </c>
      <c r="D101" s="54">
        <v>0.23599999999999999</v>
      </c>
      <c r="E101" s="55"/>
      <c r="F101" s="4"/>
      <c r="G101" s="4"/>
      <c r="H101" s="4"/>
      <c r="I101" s="4"/>
    </row>
    <row r="102" spans="1:10" ht="13" x14ac:dyDescent="0.3">
      <c r="A102" s="77" t="s">
        <v>61</v>
      </c>
      <c r="B102" s="77"/>
      <c r="C102" s="54">
        <v>5.5E-2</v>
      </c>
      <c r="D102" s="54"/>
      <c r="E102" s="55"/>
      <c r="F102" s="4"/>
      <c r="G102" s="4"/>
      <c r="H102" s="4"/>
      <c r="I102" s="4"/>
    </row>
    <row r="103" spans="1:10" ht="13" x14ac:dyDescent="0.3">
      <c r="A103" s="77" t="s">
        <v>62</v>
      </c>
      <c r="B103" s="77"/>
      <c r="C103" s="54">
        <v>6.0000000000000001E-3</v>
      </c>
      <c r="D103" s="54">
        <v>6.0000000000000001E-3</v>
      </c>
      <c r="E103" s="55"/>
      <c r="F103" s="4"/>
      <c r="G103" s="4"/>
      <c r="H103" s="4"/>
      <c r="I103" s="4"/>
    </row>
    <row r="104" spans="1:10" ht="13" x14ac:dyDescent="0.3">
      <c r="A104" s="77" t="s">
        <v>63</v>
      </c>
      <c r="B104" s="77"/>
      <c r="C104" s="54">
        <v>1.4999999999999999E-2</v>
      </c>
      <c r="D104" s="54">
        <v>1.4999999999999999E-2</v>
      </c>
      <c r="E104" s="55"/>
      <c r="F104" s="4"/>
      <c r="G104" s="4"/>
      <c r="H104" s="4"/>
      <c r="I104" s="4"/>
    </row>
    <row r="105" spans="1:10" ht="13" x14ac:dyDescent="0.3">
      <c r="A105" s="56" t="s">
        <v>64</v>
      </c>
      <c r="B105" s="56"/>
      <c r="C105" s="54">
        <v>7.4999999999999997E-3</v>
      </c>
      <c r="D105" s="54">
        <v>7.4999999999999997E-3</v>
      </c>
      <c r="E105" s="55"/>
      <c r="F105" s="4"/>
      <c r="G105" s="4"/>
      <c r="H105" s="4"/>
      <c r="I105" s="4"/>
    </row>
    <row r="106" spans="1:10" ht="13" x14ac:dyDescent="0.3">
      <c r="A106" s="78" t="s">
        <v>65</v>
      </c>
      <c r="B106" s="78"/>
      <c r="C106" s="57">
        <f>SUM(C101:C105)</f>
        <v>0.31950000000000001</v>
      </c>
      <c r="D106" s="57">
        <f>SUM(D101:D105)</f>
        <v>0.26450000000000001</v>
      </c>
      <c r="E106" s="58"/>
      <c r="F106" s="4"/>
      <c r="G106" s="4"/>
      <c r="H106" s="4"/>
      <c r="I106" s="4"/>
    </row>
  </sheetData>
  <mergeCells count="40">
    <mergeCell ref="A56:E56"/>
    <mergeCell ref="A8:I8"/>
    <mergeCell ref="B36:C36"/>
    <mergeCell ref="A46:E46"/>
    <mergeCell ref="A47:E47"/>
    <mergeCell ref="A48:E48"/>
    <mergeCell ref="A49:E49"/>
    <mergeCell ref="A50:E50"/>
    <mergeCell ref="A52:E52"/>
    <mergeCell ref="A53:E53"/>
    <mergeCell ref="A54:E54"/>
    <mergeCell ref="A55:E55"/>
    <mergeCell ref="A70:E70"/>
    <mergeCell ref="A57:E57"/>
    <mergeCell ref="A58:E58"/>
    <mergeCell ref="A59:E59"/>
    <mergeCell ref="A60:E60"/>
    <mergeCell ref="A61:E61"/>
    <mergeCell ref="A62:E62"/>
    <mergeCell ref="A63:E63"/>
    <mergeCell ref="A64:E64"/>
    <mergeCell ref="A65:E65"/>
    <mergeCell ref="A66:E66"/>
    <mergeCell ref="A67:E67"/>
    <mergeCell ref="A68:E68"/>
    <mergeCell ref="A69:E69"/>
    <mergeCell ref="A71:E71"/>
    <mergeCell ref="A72:E72"/>
    <mergeCell ref="A73:E73"/>
    <mergeCell ref="A74:E74"/>
    <mergeCell ref="B88:C88"/>
    <mergeCell ref="E88:G88"/>
    <mergeCell ref="A104:B104"/>
    <mergeCell ref="A106:B106"/>
    <mergeCell ref="A96:I96"/>
    <mergeCell ref="A99:B100"/>
    <mergeCell ref="C99:D99"/>
    <mergeCell ref="A101:B101"/>
    <mergeCell ref="A102:B102"/>
    <mergeCell ref="A103:B103"/>
  </mergeCells>
  <pageMargins left="0.7" right="0.7" top="0.75" bottom="0.75" header="0.3" footer="0.3"/>
  <pageSetup paperSize="8" scale="77" fitToWidth="0" fitToHeight="0" orientation="landscape" r:id="rId1"/>
  <rowBreaks count="1" manualBreakCount="1">
    <brk id="74" max="1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BD23275FACB08458D1FDEB1CDC860A1" ma:contentTypeVersion="10" ma:contentTypeDescription="Crear nuevo documento." ma:contentTypeScope="" ma:versionID="4f75bebd56b15c02f369fe9f78b9ae21">
  <xsd:schema xmlns:xsd="http://www.w3.org/2001/XMLSchema" xmlns:xs="http://www.w3.org/2001/XMLSchema" xmlns:p="http://schemas.microsoft.com/office/2006/metadata/properties" xmlns:ns2="2b5d5cff-9f05-41b9-841d-bedffb9bddd4" xmlns:ns3="a359eaad-4687-484d-bd60-1a62194fca5d" targetNamespace="http://schemas.microsoft.com/office/2006/metadata/properties" ma:root="true" ma:fieldsID="e56c307e0bfc8fafbec949c7a1708e8c" ns2:_="" ns3:_="">
    <xsd:import namespace="2b5d5cff-9f05-41b9-841d-bedffb9bddd4"/>
    <xsd:import namespace="a359eaad-4687-484d-bd60-1a62194fca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d5cff-9f05-41b9-841d-bedffb9bdd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59eaad-4687-484d-bd60-1a62194fca5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8A2AC1-7678-4096-A630-D8B8DB04F9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5d5cff-9f05-41b9-841d-bedffb9bddd4"/>
    <ds:schemaRef ds:uri="a359eaad-4687-484d-bd60-1a62194fca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5F9151-C83B-4047-8BCA-7CB1D8F49B5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9647DC-699B-405E-95F7-62CA6257F3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2026</vt:lpstr>
      <vt:lpstr>'2026'!Àrea_d'impressió</vt:lpstr>
    </vt:vector>
  </TitlesOfParts>
  <Manager/>
  <Company>Universitat Rovira i Virgili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Carmen Alvarez Molina</dc:creator>
  <cp:keywords/>
  <dc:description/>
  <cp:lastModifiedBy>Laura Galofré Ribas</cp:lastModifiedBy>
  <cp:revision/>
  <cp:lastPrinted>2026-06-01T11:41:15Z</cp:lastPrinted>
  <dcterms:created xsi:type="dcterms:W3CDTF">2026-03-03T08:55:41Z</dcterms:created>
  <dcterms:modified xsi:type="dcterms:W3CDTF">2026-06-01T11:41:27Z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0x010100FBD23275FACB08458D1FDEB1CDC860A1</vt:lpwstr>
  </property>
</Properties>
</file>