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rveis Centrals\Recursos Humans\TotSRHiO\RETRIBUCIONS\2021_TAULES SALARIALS\"/>
    </mc:Choice>
  </mc:AlternateContent>
  <bookViews>
    <workbookView xWindow="0" yWindow="0" windowWidth="25200" windowHeight="10470"/>
  </bookViews>
  <sheets>
    <sheet name="2021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G22" i="1" l="1"/>
  <c r="F22" i="1"/>
  <c r="D51" i="1" l="1"/>
  <c r="C51" i="1"/>
  <c r="B51" i="1"/>
  <c r="C40" i="1"/>
  <c r="C39" i="1"/>
  <c r="C38" i="1"/>
  <c r="C37" i="1"/>
  <c r="C36" i="1"/>
  <c r="C31" i="1"/>
  <c r="C30" i="1"/>
  <c r="F21" i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</calcChain>
</file>

<file path=xl/sharedStrings.xml><?xml version="1.0" encoding="utf-8"?>
<sst xmlns="http://schemas.openxmlformats.org/spreadsheetml/2006/main" count="54" uniqueCount="47">
  <si>
    <t>RETRIBUCIONS DEL PERSONAL DOCENT I INVESTIGADOR LABORAL DE LA UNIVERSITAT ROVIRA I VIRGILI_2021</t>
  </si>
  <si>
    <t>Retribucions bàsiques i complementàries</t>
  </si>
  <si>
    <t>Categoria</t>
  </si>
  <si>
    <t>Sou base</t>
  </si>
  <si>
    <t>Complement de categoria</t>
  </si>
  <si>
    <t>Complement de lloc de treball</t>
  </si>
  <si>
    <t>Acord Mesa Univ add_6_11_2018</t>
  </si>
  <si>
    <t>TOTAL MENSUAL</t>
  </si>
  <si>
    <t>TOTAL ANUAL</t>
  </si>
  <si>
    <t>Catedràtic/a</t>
  </si>
  <si>
    <t>Professor/a Agregat</t>
  </si>
  <si>
    <t>Professor/a Lector</t>
  </si>
  <si>
    <t>Col.laborador/a</t>
  </si>
  <si>
    <t>Col.laborador/a doctor</t>
  </si>
  <si>
    <t xml:space="preserve">Ajudant </t>
  </si>
  <si>
    <t>Ajudant doctor</t>
  </si>
  <si>
    <t>Director/a de recerca</t>
  </si>
  <si>
    <t>Investigador/a ordinari</t>
  </si>
  <si>
    <t>Investigador/a postdoctoral</t>
  </si>
  <si>
    <t>Investigador/a en formació</t>
  </si>
  <si>
    <t>Associat 12H</t>
  </si>
  <si>
    <t>Investigador Programa Ramon y Cajal</t>
  </si>
  <si>
    <t>Segons Convocatòria</t>
  </si>
  <si>
    <t>Investigador Programa Juan de la Cierva</t>
  </si>
  <si>
    <t>Triennis</t>
  </si>
  <si>
    <t>Grup</t>
  </si>
  <si>
    <t>Mensual</t>
  </si>
  <si>
    <t>Anual</t>
  </si>
  <si>
    <t>A</t>
  </si>
  <si>
    <t>AssL 12 H</t>
  </si>
  <si>
    <t>Trams per mèrits docents (MD) i per mèrits investigadors (MI)</t>
  </si>
  <si>
    <t xml:space="preserve">Anual </t>
  </si>
  <si>
    <t xml:space="preserve">Catedràtic/a </t>
  </si>
  <si>
    <t>Percentatges de cotització a la Seguretat Social</t>
  </si>
  <si>
    <t>Concepte</t>
  </si>
  <si>
    <t>Personal fix</t>
  </si>
  <si>
    <t>Personal no fix</t>
  </si>
  <si>
    <t>TC</t>
  </si>
  <si>
    <t>TP</t>
  </si>
  <si>
    <t>Contingències comunes</t>
  </si>
  <si>
    <t>Atur</t>
  </si>
  <si>
    <t>FOGASA</t>
  </si>
  <si>
    <t>Formació preofessional</t>
  </si>
  <si>
    <t>AT i MP</t>
  </si>
  <si>
    <t xml:space="preserve">Total % </t>
  </si>
  <si>
    <t>Associat 12H (TIPUS_2)</t>
  </si>
  <si>
    <t>AssL 12 H_TIPUS2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</si>
</sst>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4" fillId="0" borderId="0" xfId="1" applyFont="1"/>
    <xf numFmtId="0" fontId="3" fillId="0" borderId="0" xfId="1"/>
    <xf numFmtId="2" fontId="3" fillId="0" borderId="0" xfId="1" applyNumberFormat="1"/>
    <xf numFmtId="2" fontId="0" fillId="0" borderId="0" xfId="0" applyNumberFormat="1"/>
    <xf numFmtId="0" fontId="7" fillId="0" borderId="0" xfId="1" applyFont="1"/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4" fontId="3" fillId="0" borderId="1" xfId="1" applyNumberFormat="1" applyBorder="1"/>
    <xf numFmtId="2" fontId="3" fillId="0" borderId="1" xfId="1" applyNumberFormat="1" applyBorder="1"/>
    <xf numFmtId="4" fontId="8" fillId="0" borderId="1" xfId="0" applyNumberFormat="1" applyFont="1" applyBorder="1"/>
    <xf numFmtId="4" fontId="0" fillId="0" borderId="1" xfId="0" applyNumberFormat="1" applyBorder="1"/>
    <xf numFmtId="4" fontId="9" fillId="0" borderId="1" xfId="1" applyNumberFormat="1" applyFont="1" applyBorder="1"/>
    <xf numFmtId="2" fontId="9" fillId="0" borderId="1" xfId="1" applyNumberFormat="1" applyFont="1" applyBorder="1"/>
    <xf numFmtId="4" fontId="6" fillId="0" borderId="1" xfId="0" applyNumberFormat="1" applyFont="1" applyBorder="1"/>
    <xf numFmtId="2" fontId="10" fillId="0" borderId="0" xfId="0" applyNumberFormat="1" applyFont="1" applyFill="1"/>
    <xf numFmtId="2" fontId="11" fillId="0" borderId="0" xfId="0" applyNumberFormat="1" applyFont="1"/>
    <xf numFmtId="0" fontId="11" fillId="0" borderId="0" xfId="0" applyFont="1"/>
    <xf numFmtId="4" fontId="9" fillId="0" borderId="1" xfId="1" applyNumberFormat="1" applyFont="1" applyFill="1" applyBorder="1"/>
    <xf numFmtId="0" fontId="9" fillId="0" borderId="1" xfId="1" applyFont="1" applyFill="1" applyBorder="1"/>
    <xf numFmtId="0" fontId="0" fillId="0" borderId="1" xfId="0" applyBorder="1"/>
    <xf numFmtId="2" fontId="0" fillId="0" borderId="1" xfId="0" applyNumberFormat="1" applyBorder="1"/>
    <xf numFmtId="14" fontId="0" fillId="0" borderId="0" xfId="0" applyNumberFormat="1"/>
    <xf numFmtId="0" fontId="3" fillId="2" borderId="1" xfId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4" fontId="7" fillId="0" borderId="0" xfId="1" applyNumberFormat="1" applyFont="1" applyFill="1" applyBorder="1"/>
    <xf numFmtId="2" fontId="0" fillId="0" borderId="0" xfId="0" applyNumberFormat="1" applyBorder="1"/>
    <xf numFmtId="2" fontId="3" fillId="0" borderId="1" xfId="1" applyNumberFormat="1" applyFill="1" applyBorder="1"/>
    <xf numFmtId="2" fontId="8" fillId="0" borderId="1" xfId="0" applyNumberFormat="1" applyFont="1" applyBorder="1"/>
    <xf numFmtId="0" fontId="0" fillId="0" borderId="0" xfId="0" applyBorder="1"/>
    <xf numFmtId="2" fontId="3" fillId="0" borderId="0" xfId="1" applyNumberFormat="1" applyFill="1" applyBorder="1" applyAlignment="1">
      <alignment horizontal="center" vertical="center"/>
    </xf>
    <xf numFmtId="0" fontId="3" fillId="0" borderId="0" xfId="1" applyBorder="1"/>
    <xf numFmtId="14" fontId="0" fillId="0" borderId="1" xfId="0" applyNumberFormat="1" applyBorder="1"/>
    <xf numFmtId="4" fontId="3" fillId="2" borderId="1" xfId="1" applyNumberFormat="1" applyFill="1" applyBorder="1" applyAlignment="1">
      <alignment horizontal="center"/>
    </xf>
    <xf numFmtId="4" fontId="2" fillId="3" borderId="1" xfId="1" applyNumberFormat="1" applyFont="1" applyFill="1" applyBorder="1" applyAlignment="1">
      <alignment horizontal="center" wrapText="1"/>
    </xf>
    <xf numFmtId="4" fontId="5" fillId="6" borderId="1" xfId="1" applyNumberFormat="1" applyFont="1" applyFill="1" applyBorder="1" applyAlignment="1">
      <alignment horizontal="center"/>
    </xf>
    <xf numFmtId="0" fontId="3" fillId="7" borderId="1" xfId="1" applyFill="1" applyBorder="1" applyAlignment="1">
      <alignment horizontal="center" vertical="center"/>
    </xf>
    <xf numFmtId="0" fontId="3" fillId="8" borderId="1" xfId="1" applyFill="1" applyBorder="1" applyAlignment="1">
      <alignment horizontal="center"/>
    </xf>
    <xf numFmtId="0" fontId="3" fillId="0" borderId="1" xfId="1" applyBorder="1"/>
    <xf numFmtId="10" fontId="3" fillId="0" borderId="1" xfId="1" applyNumberFormat="1" applyBorder="1"/>
    <xf numFmtId="0" fontId="5" fillId="6" borderId="1" xfId="1" applyFont="1" applyFill="1" applyBorder="1" applyAlignment="1">
      <alignment horizontal="center"/>
    </xf>
    <xf numFmtId="10" fontId="5" fillId="6" borderId="1" xfId="1" applyNumberFormat="1" applyFont="1" applyFill="1" applyBorder="1"/>
    <xf numFmtId="4" fontId="0" fillId="0" borderId="0" xfId="0" applyNumberFormat="1"/>
    <xf numFmtId="9" fontId="0" fillId="0" borderId="0" xfId="0" applyNumberFormat="1"/>
    <xf numFmtId="0" fontId="3" fillId="2" borderId="1" xfId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/>
    </xf>
    <xf numFmtId="0" fontId="3" fillId="2" borderId="1" xfId="1" applyFill="1" applyBorder="1" applyAlignment="1">
      <alignment horizontal="center" vertical="center"/>
    </xf>
    <xf numFmtId="0" fontId="3" fillId="0" borderId="1" xfId="1" applyBorder="1" applyAlignment="1">
      <alignment horizontal="left"/>
    </xf>
    <xf numFmtId="0" fontId="1" fillId="0" borderId="1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726"/>
        <a:stretch/>
      </xdr:blipFill>
      <xdr:spPr bwMode="auto">
        <a:xfrm>
          <a:off x="0" y="0"/>
          <a:ext cx="502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1"/>
  <sheetViews>
    <sheetView tabSelected="1" topLeftCell="A9" zoomScaleNormal="100" workbookViewId="0">
      <selection activeCell="H13" sqref="H13"/>
    </sheetView>
  </sheetViews>
  <sheetFormatPr defaultColWidth="11.42578125" defaultRowHeight="12.75" x14ac:dyDescent="0.2"/>
  <cols>
    <col min="1" max="1" width="46.28515625" customWidth="1"/>
    <col min="2" max="2" width="16.28515625" customWidth="1"/>
    <col min="3" max="3" width="18.7109375" customWidth="1"/>
    <col min="4" max="4" width="19" customWidth="1"/>
    <col min="5" max="5" width="18" style="4" customWidth="1"/>
    <col min="6" max="6" width="15.28515625" customWidth="1"/>
    <col min="7" max="7" width="17.42578125" customWidth="1"/>
    <col min="8" max="9" width="11.42578125" style="4"/>
    <col min="12" max="12" width="15.5703125" customWidth="1"/>
  </cols>
  <sheetData>
    <row r="4" spans="1:10" ht="15" x14ac:dyDescent="0.25">
      <c r="A4" s="1" t="s">
        <v>0</v>
      </c>
      <c r="B4" s="2"/>
      <c r="C4" s="2"/>
      <c r="D4" s="2"/>
      <c r="E4" s="3"/>
      <c r="F4" s="2"/>
    </row>
    <row r="6" spans="1:10" ht="15" x14ac:dyDescent="0.25">
      <c r="A6" s="5" t="s">
        <v>1</v>
      </c>
      <c r="B6" s="2"/>
      <c r="C6" s="2"/>
      <c r="D6" s="2"/>
      <c r="E6" s="3"/>
      <c r="F6" s="2"/>
    </row>
    <row r="8" spans="1:10" ht="15" customHeight="1" x14ac:dyDescent="0.2">
      <c r="A8" s="48" t="s">
        <v>2</v>
      </c>
      <c r="B8" s="49"/>
      <c r="C8" s="49"/>
      <c r="D8" s="49"/>
      <c r="E8" s="49"/>
      <c r="F8" s="49"/>
      <c r="G8" s="49"/>
    </row>
    <row r="9" spans="1:10" ht="45" customHeight="1" x14ac:dyDescent="0.2">
      <c r="A9" s="48"/>
      <c r="B9" s="6" t="s">
        <v>3</v>
      </c>
      <c r="C9" s="7" t="s">
        <v>4</v>
      </c>
      <c r="D9" s="7" t="s">
        <v>5</v>
      </c>
      <c r="E9" s="8" t="s">
        <v>6</v>
      </c>
      <c r="F9" s="9" t="s">
        <v>7</v>
      </c>
      <c r="G9" s="10" t="s">
        <v>8</v>
      </c>
    </row>
    <row r="10" spans="1:10" ht="15" x14ac:dyDescent="0.25">
      <c r="A10" s="11" t="s">
        <v>9</v>
      </c>
      <c r="B10" s="11">
        <v>1290.48</v>
      </c>
      <c r="C10" s="11">
        <v>172.41</v>
      </c>
      <c r="D10" s="11">
        <v>1898.08</v>
      </c>
      <c r="E10" s="12">
        <v>5.6</v>
      </c>
      <c r="F10" s="13">
        <f>B10+C10+D10+E10</f>
        <v>3366.57</v>
      </c>
      <c r="G10" s="14">
        <f>F10*12+(B10+C10+D10)*2</f>
        <v>47120.780000000006</v>
      </c>
    </row>
    <row r="11" spans="1:10" ht="15" x14ac:dyDescent="0.25">
      <c r="A11" s="11" t="s">
        <v>10</v>
      </c>
      <c r="B11" s="11">
        <v>1290.48</v>
      </c>
      <c r="C11" s="11">
        <v>172.41</v>
      </c>
      <c r="D11" s="11">
        <v>1294.8499999999999</v>
      </c>
      <c r="E11" s="12">
        <v>5.6</v>
      </c>
      <c r="F11" s="13">
        <f t="shared" ref="F11:F21" si="0">B11+C11+D11+E11</f>
        <v>2763.3399999999997</v>
      </c>
      <c r="G11" s="14">
        <f t="shared" ref="G11:G19" si="1">F11*12+(B11+C11+D11)*2</f>
        <v>38675.56</v>
      </c>
    </row>
    <row r="12" spans="1:10" ht="15" x14ac:dyDescent="0.25">
      <c r="A12" s="11" t="s">
        <v>11</v>
      </c>
      <c r="B12" s="11">
        <v>1290.48</v>
      </c>
      <c r="C12" s="11">
        <v>172.41</v>
      </c>
      <c r="D12" s="11">
        <v>1036.31</v>
      </c>
      <c r="E12" s="12">
        <v>5.6</v>
      </c>
      <c r="F12" s="13">
        <f t="shared" si="0"/>
        <v>2504.7999999999997</v>
      </c>
      <c r="G12" s="14">
        <f t="shared" si="1"/>
        <v>35056</v>
      </c>
    </row>
    <row r="13" spans="1:10" ht="15" x14ac:dyDescent="0.25">
      <c r="A13" s="11" t="s">
        <v>12</v>
      </c>
      <c r="B13" s="11">
        <v>1290.48</v>
      </c>
      <c r="C13" s="11">
        <v>0</v>
      </c>
      <c r="D13" s="11">
        <v>820.89</v>
      </c>
      <c r="E13" s="12">
        <v>5.6</v>
      </c>
      <c r="F13" s="13">
        <f t="shared" si="0"/>
        <v>2116.9699999999998</v>
      </c>
      <c r="G13" s="14">
        <f t="shared" si="1"/>
        <v>29626.379999999997</v>
      </c>
    </row>
    <row r="14" spans="1:10" ht="15" x14ac:dyDescent="0.25">
      <c r="A14" s="11" t="s">
        <v>13</v>
      </c>
      <c r="B14" s="11">
        <v>1290.48</v>
      </c>
      <c r="C14" s="11">
        <v>172.41</v>
      </c>
      <c r="D14" s="11">
        <v>820.89</v>
      </c>
      <c r="E14" s="12">
        <v>5.6</v>
      </c>
      <c r="F14" s="13">
        <f t="shared" si="0"/>
        <v>2289.38</v>
      </c>
      <c r="G14" s="14">
        <f t="shared" si="1"/>
        <v>32040.120000000003</v>
      </c>
    </row>
    <row r="15" spans="1:10" ht="15" x14ac:dyDescent="0.25">
      <c r="A15" s="11" t="s">
        <v>14</v>
      </c>
      <c r="B15" s="11">
        <v>1290.48</v>
      </c>
      <c r="C15" s="11">
        <v>0</v>
      </c>
      <c r="D15" s="11">
        <v>346.94</v>
      </c>
      <c r="E15" s="12">
        <v>5.6</v>
      </c>
      <c r="F15" s="13">
        <f t="shared" si="0"/>
        <v>1643.02</v>
      </c>
      <c r="G15" s="14">
        <f t="shared" si="1"/>
        <v>22991.079999999998</v>
      </c>
      <c r="J15" s="4"/>
    </row>
    <row r="16" spans="1:10" ht="15" x14ac:dyDescent="0.25">
      <c r="A16" s="11" t="s">
        <v>15</v>
      </c>
      <c r="B16" s="11">
        <v>1290.48</v>
      </c>
      <c r="C16" s="11">
        <v>172.41</v>
      </c>
      <c r="D16" s="11">
        <v>346.94</v>
      </c>
      <c r="E16" s="12">
        <v>5.6</v>
      </c>
      <c r="F16" s="13">
        <f t="shared" si="0"/>
        <v>1815.43</v>
      </c>
      <c r="G16" s="14">
        <f t="shared" si="1"/>
        <v>25404.82</v>
      </c>
    </row>
    <row r="17" spans="1:11" ht="15" x14ac:dyDescent="0.25">
      <c r="A17" s="15" t="s">
        <v>16</v>
      </c>
      <c r="B17" s="15">
        <v>1290.48</v>
      </c>
      <c r="C17" s="15">
        <v>172.41</v>
      </c>
      <c r="D17" s="15">
        <v>1294.8499999999999</v>
      </c>
      <c r="E17" s="16">
        <v>5.6</v>
      </c>
      <c r="F17" s="13">
        <f t="shared" si="0"/>
        <v>2763.3399999999997</v>
      </c>
      <c r="G17" s="17">
        <f t="shared" si="1"/>
        <v>38675.56</v>
      </c>
    </row>
    <row r="18" spans="1:11" ht="15" x14ac:dyDescent="0.25">
      <c r="A18" s="15" t="s">
        <v>17</v>
      </c>
      <c r="B18" s="15">
        <v>1290.48</v>
      </c>
      <c r="C18" s="15">
        <v>172.41</v>
      </c>
      <c r="D18" s="15">
        <v>863.96</v>
      </c>
      <c r="E18" s="16">
        <v>5.6</v>
      </c>
      <c r="F18" s="13">
        <f t="shared" si="0"/>
        <v>2332.4500000000003</v>
      </c>
      <c r="G18" s="17">
        <f t="shared" si="1"/>
        <v>32643.100000000002</v>
      </c>
    </row>
    <row r="19" spans="1:11" s="20" customFormat="1" ht="15" x14ac:dyDescent="0.25">
      <c r="A19" s="15" t="s">
        <v>18</v>
      </c>
      <c r="B19" s="15">
        <v>1290.48</v>
      </c>
      <c r="C19" s="15">
        <v>172.41</v>
      </c>
      <c r="D19" s="15">
        <v>88.42</v>
      </c>
      <c r="E19" s="16">
        <v>5.6</v>
      </c>
      <c r="F19" s="13">
        <f t="shared" si="0"/>
        <v>1556.91</v>
      </c>
      <c r="G19" s="17">
        <f t="shared" si="1"/>
        <v>21785.54</v>
      </c>
      <c r="H19" s="18"/>
      <c r="I19" s="19"/>
    </row>
    <row r="20" spans="1:11" ht="15" x14ac:dyDescent="0.25">
      <c r="A20" s="15" t="s">
        <v>19</v>
      </c>
      <c r="B20" s="15">
        <v>0</v>
      </c>
      <c r="C20" s="15">
        <v>0</v>
      </c>
      <c r="D20" s="15">
        <v>0</v>
      </c>
      <c r="E20" s="16">
        <v>0</v>
      </c>
      <c r="F20" s="13"/>
      <c r="G20" s="17"/>
    </row>
    <row r="21" spans="1:11" ht="15" x14ac:dyDescent="0.25">
      <c r="A21" s="21" t="s">
        <v>20</v>
      </c>
      <c r="B21" s="15">
        <v>507.32</v>
      </c>
      <c r="C21" s="15">
        <v>0</v>
      </c>
      <c r="D21" s="15">
        <v>89.97</v>
      </c>
      <c r="E21" s="16">
        <v>1.81</v>
      </c>
      <c r="F21" s="13">
        <f t="shared" si="0"/>
        <v>599.09999999999991</v>
      </c>
      <c r="G21" s="17">
        <f>F21*12+(B21)*2</f>
        <v>8203.8399999999983</v>
      </c>
    </row>
    <row r="22" spans="1:11" ht="15" x14ac:dyDescent="0.25">
      <c r="A22" s="21" t="s">
        <v>45</v>
      </c>
      <c r="B22" s="15">
        <v>634.15</v>
      </c>
      <c r="C22" s="15"/>
      <c r="D22" s="15">
        <v>112.46</v>
      </c>
      <c r="E22" s="16">
        <v>2.2599999999999998</v>
      </c>
      <c r="F22" s="13">
        <f>B22+D22+E22</f>
        <v>748.87</v>
      </c>
      <c r="G22" s="17">
        <f>F22*12+B22*2</f>
        <v>10254.74</v>
      </c>
    </row>
    <row r="23" spans="1:11" ht="15" x14ac:dyDescent="0.25">
      <c r="A23" s="22" t="s">
        <v>21</v>
      </c>
      <c r="B23" s="50" t="s">
        <v>22</v>
      </c>
      <c r="C23" s="50"/>
      <c r="D23" s="50"/>
      <c r="E23" s="50"/>
      <c r="F23" s="50"/>
      <c r="G23" s="50"/>
    </row>
    <row r="24" spans="1:11" ht="15" x14ac:dyDescent="0.25">
      <c r="A24" s="22" t="s">
        <v>23</v>
      </c>
      <c r="B24" s="50" t="s">
        <v>22</v>
      </c>
      <c r="C24" s="50"/>
      <c r="D24" s="50"/>
      <c r="E24" s="50"/>
      <c r="F24" s="50"/>
      <c r="G24" s="50"/>
      <c r="J24" s="46"/>
      <c r="K24" s="47"/>
    </row>
    <row r="25" spans="1:11" x14ac:dyDescent="0.2">
      <c r="A25" s="23"/>
      <c r="B25" s="23"/>
      <c r="C25" s="23"/>
      <c r="D25" s="23"/>
      <c r="E25" s="24"/>
      <c r="F25" s="23"/>
      <c r="G25" s="23"/>
      <c r="K25" s="47"/>
    </row>
    <row r="26" spans="1:11" x14ac:dyDescent="0.2">
      <c r="J26" s="4"/>
    </row>
    <row r="27" spans="1:11" ht="15" x14ac:dyDescent="0.25">
      <c r="A27" s="5" t="s">
        <v>24</v>
      </c>
      <c r="B27" s="2"/>
      <c r="C27" s="2"/>
      <c r="D27" s="2"/>
    </row>
    <row r="28" spans="1:11" x14ac:dyDescent="0.2">
      <c r="B28" s="25"/>
      <c r="C28" s="25"/>
      <c r="D28" s="25"/>
    </row>
    <row r="29" spans="1:11" ht="15" x14ac:dyDescent="0.25">
      <c r="A29" s="26" t="s">
        <v>25</v>
      </c>
      <c r="B29" s="27" t="s">
        <v>26</v>
      </c>
      <c r="C29" s="28" t="s">
        <v>27</v>
      </c>
      <c r="D29" s="29"/>
      <c r="E29" s="30"/>
      <c r="J29" s="4"/>
    </row>
    <row r="30" spans="1:11" ht="15" x14ac:dyDescent="0.25">
      <c r="A30" s="52" t="s">
        <v>28</v>
      </c>
      <c r="B30" s="31">
        <v>49.64</v>
      </c>
      <c r="C30" s="32">
        <f>B30*14</f>
        <v>694.96</v>
      </c>
      <c r="D30" s="33"/>
      <c r="E30" s="30"/>
      <c r="J30" s="4"/>
    </row>
    <row r="31" spans="1:11" ht="15" x14ac:dyDescent="0.25">
      <c r="A31" s="52" t="s">
        <v>29</v>
      </c>
      <c r="B31" s="31">
        <v>14.53</v>
      </c>
      <c r="C31" s="32">
        <f>B31*14</f>
        <v>203.42</v>
      </c>
      <c r="J31" s="4"/>
    </row>
    <row r="32" spans="1:11" ht="15" customHeight="1" x14ac:dyDescent="0.25">
      <c r="A32" s="53" t="s">
        <v>46</v>
      </c>
      <c r="B32" s="23">
        <v>18.16</v>
      </c>
      <c r="C32" s="23">
        <f>B32*14</f>
        <v>254.24</v>
      </c>
      <c r="D32" s="33"/>
      <c r="E32" s="34"/>
    </row>
    <row r="33" spans="1:13" ht="15" x14ac:dyDescent="0.25">
      <c r="A33" s="5" t="s">
        <v>30</v>
      </c>
      <c r="B33" s="2"/>
      <c r="C33" s="2"/>
      <c r="D33" s="2"/>
      <c r="F33" s="35"/>
    </row>
    <row r="34" spans="1:13" ht="15" x14ac:dyDescent="0.25">
      <c r="A34" s="14"/>
      <c r="B34" s="36"/>
      <c r="C34" s="14"/>
      <c r="D34" s="35"/>
    </row>
    <row r="35" spans="1:13" ht="15" x14ac:dyDescent="0.25">
      <c r="A35" s="37" t="s">
        <v>2</v>
      </c>
      <c r="B35" s="38" t="s">
        <v>26</v>
      </c>
      <c r="C35" s="39" t="s">
        <v>31</v>
      </c>
      <c r="J35" s="4"/>
    </row>
    <row r="36" spans="1:13" s="4" customFormat="1" ht="15" x14ac:dyDescent="0.25">
      <c r="A36" s="11" t="s">
        <v>32</v>
      </c>
      <c r="B36" s="11">
        <v>173.8</v>
      </c>
      <c r="C36" s="11">
        <f>B36*12</f>
        <v>2085.6000000000004</v>
      </c>
      <c r="D36"/>
      <c r="F36"/>
      <c r="G36"/>
      <c r="J36"/>
      <c r="K36"/>
      <c r="L36"/>
      <c r="M36"/>
    </row>
    <row r="37" spans="1:13" s="4" customFormat="1" ht="15" x14ac:dyDescent="0.25">
      <c r="A37" s="11" t="s">
        <v>10</v>
      </c>
      <c r="B37" s="11">
        <v>140.76</v>
      </c>
      <c r="C37" s="11">
        <f t="shared" ref="C37:C40" si="2">B37*12</f>
        <v>1689.12</v>
      </c>
      <c r="D37"/>
      <c r="F37"/>
      <c r="G37"/>
      <c r="J37"/>
      <c r="K37"/>
      <c r="L37"/>
      <c r="M37"/>
    </row>
    <row r="38" spans="1:13" s="4" customFormat="1" ht="15" x14ac:dyDescent="0.25">
      <c r="A38" s="11" t="s">
        <v>11</v>
      </c>
      <c r="B38" s="11">
        <v>130.73999999999998</v>
      </c>
      <c r="C38" s="11">
        <f t="shared" si="2"/>
        <v>1568.8799999999997</v>
      </c>
      <c r="D38"/>
      <c r="F38"/>
      <c r="G38"/>
      <c r="J38"/>
      <c r="K38"/>
      <c r="L38"/>
      <c r="M38"/>
    </row>
    <row r="39" spans="1:13" s="4" customFormat="1" ht="15" x14ac:dyDescent="0.25">
      <c r="A39" s="11" t="s">
        <v>13</v>
      </c>
      <c r="B39" s="11">
        <v>120.69000000000001</v>
      </c>
      <c r="C39" s="11">
        <f t="shared" si="2"/>
        <v>1448.2800000000002</v>
      </c>
      <c r="D39"/>
      <c r="F39"/>
      <c r="G39"/>
      <c r="J39"/>
      <c r="K39"/>
      <c r="L39"/>
      <c r="M39"/>
    </row>
    <row r="40" spans="1:13" s="4" customFormat="1" ht="15" x14ac:dyDescent="0.25">
      <c r="A40" s="11" t="s">
        <v>12</v>
      </c>
      <c r="B40" s="11">
        <v>110.64</v>
      </c>
      <c r="C40" s="11">
        <f t="shared" si="2"/>
        <v>1327.68</v>
      </c>
      <c r="D40"/>
      <c r="F40"/>
      <c r="G40"/>
      <c r="J40"/>
      <c r="K40"/>
      <c r="L40"/>
      <c r="M40"/>
    </row>
    <row r="42" spans="1:13" s="4" customFormat="1" ht="15" x14ac:dyDescent="0.25">
      <c r="A42" s="29" t="s">
        <v>33</v>
      </c>
      <c r="B42" s="2"/>
      <c r="C42" s="2"/>
      <c r="D42" s="2"/>
      <c r="F42"/>
      <c r="G42"/>
      <c r="J42"/>
      <c r="K42"/>
      <c r="L42"/>
      <c r="M42"/>
    </row>
    <row r="44" spans="1:13" s="4" customFormat="1" ht="15" x14ac:dyDescent="0.25">
      <c r="A44" s="51" t="s">
        <v>34</v>
      </c>
      <c r="B44" s="40" t="s">
        <v>35</v>
      </c>
      <c r="C44" s="41" t="s">
        <v>36</v>
      </c>
      <c r="D44" s="41"/>
      <c r="F44"/>
      <c r="G44"/>
      <c r="J44"/>
      <c r="K44"/>
      <c r="L44"/>
      <c r="M44"/>
    </row>
    <row r="45" spans="1:13" s="4" customFormat="1" ht="15" x14ac:dyDescent="0.25">
      <c r="A45" s="51"/>
      <c r="B45" s="40"/>
      <c r="C45" s="26" t="s">
        <v>37</v>
      </c>
      <c r="D45" s="26" t="s">
        <v>38</v>
      </c>
      <c r="F45"/>
      <c r="G45"/>
      <c r="J45"/>
      <c r="K45"/>
      <c r="L45"/>
      <c r="M45"/>
    </row>
    <row r="46" spans="1:13" s="4" customFormat="1" ht="15" x14ac:dyDescent="0.25">
      <c r="A46" s="42" t="s">
        <v>39</v>
      </c>
      <c r="B46" s="43">
        <v>0.23599999999999999</v>
      </c>
      <c r="C46" s="43">
        <v>0.23599999999999999</v>
      </c>
      <c r="D46" s="43">
        <v>0.23599999999999999</v>
      </c>
      <c r="F46"/>
      <c r="G46"/>
      <c r="J46"/>
      <c r="K46"/>
      <c r="L46"/>
      <c r="M46"/>
    </row>
    <row r="47" spans="1:13" s="4" customFormat="1" ht="15" x14ac:dyDescent="0.25">
      <c r="A47" s="42" t="s">
        <v>40</v>
      </c>
      <c r="B47" s="43">
        <v>5.5E-2</v>
      </c>
      <c r="C47" s="43">
        <v>6.7000000000000004E-2</v>
      </c>
      <c r="D47" s="43">
        <v>6.7000000000000004E-2</v>
      </c>
      <c r="F47"/>
      <c r="G47"/>
      <c r="J47"/>
      <c r="K47"/>
      <c r="L47"/>
      <c r="M47"/>
    </row>
    <row r="48" spans="1:13" s="4" customFormat="1" ht="15" x14ac:dyDescent="0.25">
      <c r="A48" s="42" t="s">
        <v>41</v>
      </c>
      <c r="B48" s="43">
        <v>2E-3</v>
      </c>
      <c r="C48" s="43">
        <v>2E-3</v>
      </c>
      <c r="D48" s="43">
        <v>2E-3</v>
      </c>
      <c r="F48"/>
      <c r="G48"/>
      <c r="J48"/>
      <c r="K48"/>
      <c r="L48"/>
      <c r="M48"/>
    </row>
    <row r="49" spans="1:13" s="4" customFormat="1" ht="15" x14ac:dyDescent="0.25">
      <c r="A49" s="42" t="s">
        <v>42</v>
      </c>
      <c r="B49" s="43">
        <v>6.0000000000000001E-3</v>
      </c>
      <c r="C49" s="43">
        <v>6.0000000000000001E-3</v>
      </c>
      <c r="D49" s="43">
        <v>6.0000000000000001E-3</v>
      </c>
      <c r="F49"/>
      <c r="G49"/>
      <c r="J49"/>
      <c r="K49"/>
      <c r="L49"/>
      <c r="M49"/>
    </row>
    <row r="50" spans="1:13" s="4" customFormat="1" ht="15" x14ac:dyDescent="0.25">
      <c r="A50" s="42" t="s">
        <v>43</v>
      </c>
      <c r="B50" s="43">
        <v>1.4999999999999999E-2</v>
      </c>
      <c r="C50" s="43">
        <v>1.4999999999999999E-2</v>
      </c>
      <c r="D50" s="43">
        <v>1.4999999999999999E-2</v>
      </c>
      <c r="F50"/>
      <c r="G50"/>
      <c r="J50"/>
      <c r="K50"/>
      <c r="L50"/>
      <c r="M50"/>
    </row>
    <row r="51" spans="1:13" s="4" customFormat="1" ht="15" x14ac:dyDescent="0.25">
      <c r="A51" s="44" t="s">
        <v>44</v>
      </c>
      <c r="B51" s="45">
        <f>SUM(B46:B50)</f>
        <v>0.314</v>
      </c>
      <c r="C51" s="45">
        <f>SUM(C46:C50)</f>
        <v>0.32600000000000001</v>
      </c>
      <c r="D51" s="45">
        <f>SUM(D46:D50)</f>
        <v>0.32600000000000001</v>
      </c>
      <c r="F51"/>
      <c r="G51"/>
      <c r="J51"/>
      <c r="K51"/>
      <c r="L51"/>
      <c r="M51"/>
    </row>
  </sheetData>
  <mergeCells count="5">
    <mergeCell ref="A8:A9"/>
    <mergeCell ref="B8:G8"/>
    <mergeCell ref="B23:G23"/>
    <mergeCell ref="B24:G24"/>
    <mergeCell ref="A44:A45"/>
  </mergeCells>
  <pageMargins left="0.7" right="0.7" top="0.75" bottom="0.75" header="0.3" footer="0.3"/>
  <pageSetup paperSize="8" scale="9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(3)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2021-11-05T11:55:55Z</cp:lastPrinted>
  <dcterms:created xsi:type="dcterms:W3CDTF">2021-09-30T09:35:57Z</dcterms:created>
  <dcterms:modified xsi:type="dcterms:W3CDTF">2021-11-05T11:56:21Z</dcterms:modified>
</cp:coreProperties>
</file>