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vira.sharepoint.com/sites/msteams_e434f9_061033-Web/Documentos compartidos/Web/Intranet NOVA/Retribucions/2025_TAULES SALARIALS/2025_TAULES SALARIALS/"/>
    </mc:Choice>
  </mc:AlternateContent>
  <xr:revisionPtr revIDLastSave="0" documentId="14_{AFC01087-4059-48EF-84B2-1F8EC4A2023C}" xr6:coauthVersionLast="47" xr6:coauthVersionMax="47" xr10:uidLastSave="{00000000-0000-0000-0000-000000000000}"/>
  <bookViews>
    <workbookView xWindow="-28920" yWindow="-9780" windowWidth="29040" windowHeight="15840" xr2:uid="{07948600-68E0-4FE4-A813-1CCE19A41666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C96" i="1"/>
  <c r="B78" i="1"/>
  <c r="B77" i="1"/>
  <c r="B73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D41" i="1"/>
  <c r="D40" i="1"/>
  <c r="D39" i="1"/>
  <c r="D38" i="1"/>
  <c r="D37" i="1"/>
  <c r="I33" i="1"/>
  <c r="H33" i="1"/>
  <c r="F33" i="1"/>
  <c r="I32" i="1"/>
  <c r="H32" i="1"/>
  <c r="F32" i="1"/>
  <c r="I31" i="1"/>
  <c r="H31" i="1"/>
  <c r="F31" i="1"/>
  <c r="I30" i="1"/>
  <c r="H30" i="1"/>
  <c r="F30" i="1"/>
  <c r="I29" i="1"/>
  <c r="H29" i="1"/>
  <c r="F29" i="1"/>
  <c r="I28" i="1"/>
  <c r="H28" i="1"/>
  <c r="F28" i="1"/>
  <c r="I27" i="1"/>
  <c r="H27" i="1"/>
  <c r="F27" i="1"/>
  <c r="I26" i="1"/>
  <c r="H26" i="1"/>
  <c r="J26" i="1" s="1"/>
  <c r="F26" i="1"/>
  <c r="I25" i="1"/>
  <c r="H25" i="1"/>
  <c r="J25" i="1" s="1"/>
  <c r="F25" i="1"/>
  <c r="I24" i="1"/>
  <c r="H24" i="1"/>
  <c r="F24" i="1"/>
  <c r="I23" i="1"/>
  <c r="J23" i="1" s="1"/>
  <c r="H23" i="1"/>
  <c r="F23" i="1"/>
  <c r="I22" i="1"/>
  <c r="H22" i="1"/>
  <c r="F22" i="1"/>
  <c r="I21" i="1"/>
  <c r="H21" i="1"/>
  <c r="F21" i="1"/>
  <c r="I20" i="1"/>
  <c r="H20" i="1"/>
  <c r="F20" i="1"/>
  <c r="I19" i="1"/>
  <c r="H19" i="1"/>
  <c r="J19" i="1" s="1"/>
  <c r="F19" i="1"/>
  <c r="I18" i="1"/>
  <c r="H18" i="1"/>
  <c r="F18" i="1"/>
  <c r="I17" i="1"/>
  <c r="H17" i="1"/>
  <c r="F17" i="1"/>
  <c r="I16" i="1"/>
  <c r="H16" i="1"/>
  <c r="F16" i="1"/>
  <c r="I15" i="1"/>
  <c r="J15" i="1" s="1"/>
  <c r="H15" i="1"/>
  <c r="F15" i="1"/>
  <c r="I14" i="1"/>
  <c r="H14" i="1"/>
  <c r="F14" i="1"/>
  <c r="I13" i="1"/>
  <c r="H13" i="1"/>
  <c r="F13" i="1"/>
  <c r="I12" i="1"/>
  <c r="H12" i="1"/>
  <c r="F12" i="1"/>
  <c r="I11" i="1"/>
  <c r="H11" i="1"/>
  <c r="F11" i="1"/>
  <c r="I10" i="1"/>
  <c r="H10" i="1"/>
  <c r="F10" i="1"/>
  <c r="J12" i="1" l="1"/>
  <c r="K26" i="1"/>
  <c r="J10" i="1"/>
  <c r="K10" i="1" s="1"/>
  <c r="J33" i="1"/>
  <c r="K33" i="1" s="1"/>
  <c r="J13" i="1"/>
  <c r="K13" i="1" s="1"/>
  <c r="J14" i="1"/>
  <c r="K14" i="1" s="1"/>
  <c r="J30" i="1"/>
  <c r="K30" i="1" s="1"/>
  <c r="K23" i="1"/>
  <c r="K12" i="1"/>
  <c r="K15" i="1"/>
  <c r="J18" i="1"/>
  <c r="K18" i="1" s="1"/>
  <c r="J32" i="1"/>
  <c r="K32" i="1" s="1"/>
  <c r="J17" i="1"/>
  <c r="K17" i="1" s="1"/>
  <c r="J22" i="1"/>
  <c r="K25" i="1"/>
  <c r="J27" i="1"/>
  <c r="K27" i="1" s="1"/>
  <c r="J20" i="1"/>
  <c r="K20" i="1" s="1"/>
  <c r="J28" i="1"/>
  <c r="K28" i="1" s="1"/>
  <c r="J16" i="1"/>
  <c r="K16" i="1" s="1"/>
  <c r="J21" i="1"/>
  <c r="K21" i="1" s="1"/>
  <c r="K24" i="1"/>
  <c r="K29" i="1"/>
  <c r="J31" i="1"/>
  <c r="K31" i="1" s="1"/>
  <c r="J11" i="1"/>
  <c r="K11" i="1" s="1"/>
  <c r="K19" i="1"/>
  <c r="J24" i="1"/>
  <c r="J29" i="1"/>
  <c r="K22" i="1"/>
</calcChain>
</file>

<file path=xl/sharedStrings.xml><?xml version="1.0" encoding="utf-8"?>
<sst xmlns="http://schemas.openxmlformats.org/spreadsheetml/2006/main" count="102" uniqueCount="65">
  <si>
    <t>RETRIBUCIONS DEL PERSONAL FUNCIONARI D'ADMINISTRACIÓ I SERVEIS  DE LA UNIVERSITAT ROVIRA I VIRGILI</t>
  </si>
  <si>
    <t>RETRIBUCIONS DEL PERSONAL D'ADMINISTRACIÓ I SERVEIS FUNCIONARI DE LA UNIVERSITAT ROVIRA I VIRGILI 2024</t>
  </si>
  <si>
    <t>GRUP</t>
  </si>
  <si>
    <t>Nivell</t>
  </si>
  <si>
    <t xml:space="preserve">S. Base </t>
  </si>
  <si>
    <t>Complement  de destí</t>
  </si>
  <si>
    <t>Complement específic</t>
  </si>
  <si>
    <t>Total Mensual</t>
  </si>
  <si>
    <t xml:space="preserve">S. base </t>
  </si>
  <si>
    <t>Complement de destí</t>
  </si>
  <si>
    <t>Total extra</t>
  </si>
  <si>
    <t>Anual 2024</t>
  </si>
  <si>
    <t>A1</t>
  </si>
  <si>
    <t>A2</t>
  </si>
  <si>
    <t>C1</t>
  </si>
  <si>
    <t>C2</t>
  </si>
  <si>
    <t>E</t>
  </si>
  <si>
    <t>Triennis</t>
  </si>
  <si>
    <t>Grup</t>
  </si>
  <si>
    <t>Mensual</t>
  </si>
  <si>
    <t>Extres</t>
  </si>
  <si>
    <t>Anual</t>
  </si>
  <si>
    <t>Complement de lloc de treball</t>
  </si>
  <si>
    <t>ANUAL</t>
  </si>
  <si>
    <t>Vicegerent/a</t>
  </si>
  <si>
    <t>Cap del Servei</t>
  </si>
  <si>
    <t>Coordinador/a de la UGAD</t>
  </si>
  <si>
    <t>Cap de Gabinet</t>
  </si>
  <si>
    <t>Cap de Secció</t>
  </si>
  <si>
    <t>Coordinador/a de CRAI de Campus</t>
  </si>
  <si>
    <t>Coordinador/a de la secretaria de gestió acadèmica de campus</t>
  </si>
  <si>
    <t>Responsable de Formació d'Usuaris i Promoció de Serveis</t>
  </si>
  <si>
    <t>Responsable de CRAI de Centre</t>
  </si>
  <si>
    <t>Responsable de la gestió d'admissió i matrícula</t>
  </si>
  <si>
    <t>Responsable de la gestió d'expedients i títols</t>
  </si>
  <si>
    <t>Responsable d'Informació i préstec</t>
  </si>
  <si>
    <t>Secretari/ària del/de la rector/a</t>
  </si>
  <si>
    <t>Responsable de Recursos Documentals</t>
  </si>
  <si>
    <t>Coordinador/a de serveis auxiliars</t>
  </si>
  <si>
    <t>Cap administratiu/va de la Gerència</t>
  </si>
  <si>
    <t>Cap administratiu/va de la Secretaria General</t>
  </si>
  <si>
    <t>Coordinador/a de l'Oficina Logística de Campus</t>
  </si>
  <si>
    <t>Cap de secretaria</t>
  </si>
  <si>
    <t>Responsable de gestió d'expedients acadèmics</t>
  </si>
  <si>
    <t>Tècnic/a  de gestió documental</t>
  </si>
  <si>
    <t>Administratiu/iva de Consell Social</t>
  </si>
  <si>
    <t>Administratiu/iva de Vicerectorat</t>
  </si>
  <si>
    <t>Tècnic/a de suport a la direcció</t>
  </si>
  <si>
    <t>Tècnic/a de Suport al Deganat</t>
  </si>
  <si>
    <t>Hores extres</t>
  </si>
  <si>
    <t xml:space="preserve">Normals </t>
  </si>
  <si>
    <t>Festives</t>
  </si>
  <si>
    <t>Percentatges de cotització a Seguretat Social</t>
  </si>
  <si>
    <t>Concepte</t>
  </si>
  <si>
    <t>Situació</t>
  </si>
  <si>
    <t>Interins</t>
  </si>
  <si>
    <t>Permanents</t>
  </si>
  <si>
    <t>Contingències comunes</t>
  </si>
  <si>
    <t>Atur</t>
  </si>
  <si>
    <t>Formació professional</t>
  </si>
  <si>
    <t>AT i MP</t>
  </si>
  <si>
    <t>Quota MEI</t>
  </si>
  <si>
    <t xml:space="preserve">Total % </t>
  </si>
  <si>
    <t xml:space="preserve">Complement d'especial dedicació </t>
  </si>
  <si>
    <t>Complement d'horari partit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</si>
</sst>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indexed="9"/>
      <name val="Calibri"/>
      <family val="2"/>
    </font>
    <font>
      <sz val="11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0" fontId="5" fillId="2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6" fillId="4" borderId="1" xfId="2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/>
    </xf>
    <xf numFmtId="4" fontId="2" fillId="5" borderId="1" xfId="0" applyNumberFormat="1" applyFont="1" applyFill="1" applyBorder="1"/>
    <xf numFmtId="4" fontId="0" fillId="5" borderId="1" xfId="0" applyNumberFormat="1" applyFill="1" applyBorder="1"/>
    <xf numFmtId="0" fontId="2" fillId="5" borderId="0" xfId="0" applyFont="1" applyFill="1"/>
    <xf numFmtId="0" fontId="5" fillId="6" borderId="1" xfId="1" applyFont="1" applyFill="1" applyBorder="1" applyAlignment="1">
      <alignment horizontal="center"/>
    </xf>
    <xf numFmtId="4" fontId="2" fillId="6" borderId="1" xfId="0" applyNumberFormat="1" applyFont="1" applyFill="1" applyBorder="1"/>
    <xf numFmtId="0" fontId="2" fillId="6" borderId="0" xfId="0" applyFont="1" applyFill="1"/>
    <xf numFmtId="4" fontId="2" fillId="6" borderId="1" xfId="0" applyNumberFormat="1" applyFont="1" applyFill="1" applyBorder="1" applyAlignment="1">
      <alignment horizontal="right"/>
    </xf>
    <xf numFmtId="0" fontId="5" fillId="7" borderId="1" xfId="1" applyFont="1" applyFill="1" applyBorder="1" applyAlignment="1">
      <alignment horizontal="center"/>
    </xf>
    <xf numFmtId="4" fontId="2" fillId="7" borderId="1" xfId="0" applyNumberFormat="1" applyFont="1" applyFill="1" applyBorder="1"/>
    <xf numFmtId="0" fontId="2" fillId="7" borderId="0" xfId="0" applyFont="1" applyFill="1"/>
    <xf numFmtId="0" fontId="5" fillId="8" borderId="1" xfId="1" applyFont="1" applyFill="1" applyBorder="1" applyAlignment="1">
      <alignment horizontal="center"/>
    </xf>
    <xf numFmtId="4" fontId="2" fillId="8" borderId="1" xfId="0" applyNumberFormat="1" applyFont="1" applyFill="1" applyBorder="1"/>
    <xf numFmtId="0" fontId="2" fillId="8" borderId="0" xfId="0" applyFont="1" applyFill="1"/>
    <xf numFmtId="0" fontId="5" fillId="9" borderId="1" xfId="1" applyFont="1" applyFill="1" applyBorder="1" applyAlignment="1">
      <alignment horizontal="center"/>
    </xf>
    <xf numFmtId="4" fontId="2" fillId="9" borderId="1" xfId="0" applyNumberFormat="1" applyFont="1" applyFill="1" applyBorder="1"/>
    <xf numFmtId="0" fontId="2" fillId="10" borderId="0" xfId="0" applyFont="1" applyFill="1"/>
    <xf numFmtId="0" fontId="8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2" applyFont="1" applyFill="1" applyBorder="1"/>
    <xf numFmtId="164" fontId="4" fillId="0" borderId="0" xfId="2" applyFont="1" applyBorder="1"/>
    <xf numFmtId="0" fontId="4" fillId="2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2" fontId="6" fillId="13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2" fontId="2" fillId="0" borderId="1" xfId="0" applyNumberFormat="1" applyFont="1" applyBorder="1"/>
    <xf numFmtId="2" fontId="2" fillId="0" borderId="0" xfId="0" applyNumberFormat="1" applyFont="1"/>
    <xf numFmtId="0" fontId="9" fillId="0" borderId="0" xfId="1" applyFont="1" applyAlignment="1">
      <alignment horizontal="left"/>
    </xf>
    <xf numFmtId="0" fontId="5" fillId="11" borderId="1" xfId="1" applyFont="1" applyFill="1" applyBorder="1" applyAlignment="1">
      <alignment horizontal="center"/>
    </xf>
    <xf numFmtId="0" fontId="2" fillId="14" borderId="1" xfId="0" applyFont="1" applyFill="1" applyBorder="1"/>
    <xf numFmtId="2" fontId="0" fillId="0" borderId="0" xfId="0" applyNumberFormat="1"/>
    <xf numFmtId="2" fontId="5" fillId="0" borderId="1" xfId="1" applyNumberFormat="1" applyFont="1" applyBorder="1"/>
    <xf numFmtId="4" fontId="2" fillId="0" borderId="1" xfId="0" applyNumberFormat="1" applyFont="1" applyBorder="1"/>
    <xf numFmtId="2" fontId="5" fillId="0" borderId="0" xfId="1" applyNumberFormat="1" applyFont="1"/>
    <xf numFmtId="0" fontId="9" fillId="0" borderId="0" xfId="1" applyFont="1"/>
    <xf numFmtId="2" fontId="4" fillId="0" borderId="1" xfId="1" applyNumberFormat="1" applyFont="1" applyBorder="1"/>
    <xf numFmtId="2" fontId="4" fillId="0" borderId="0" xfId="1" applyNumberFormat="1" applyFont="1"/>
    <xf numFmtId="2" fontId="6" fillId="0" borderId="0" xfId="1" applyNumberFormat="1" applyFont="1" applyAlignment="1">
      <alignment horizontal="center"/>
    </xf>
    <xf numFmtId="4" fontId="4" fillId="0" borderId="1" xfId="1" applyNumberFormat="1" applyFont="1" applyBorder="1"/>
    <xf numFmtId="0" fontId="4" fillId="2" borderId="1" xfId="1" applyFont="1" applyFill="1" applyBorder="1" applyAlignment="1">
      <alignment horizontal="center"/>
    </xf>
    <xf numFmtId="0" fontId="4" fillId="11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16" borderId="1" xfId="1" applyFont="1" applyFill="1" applyBorder="1" applyAlignment="1">
      <alignment horizontal="center"/>
    </xf>
    <xf numFmtId="0" fontId="4" fillId="17" borderId="1" xfId="1" applyFont="1" applyFill="1" applyBorder="1" applyAlignment="1">
      <alignment horizontal="center"/>
    </xf>
    <xf numFmtId="10" fontId="4" fillId="0" borderId="1" xfId="1" applyNumberFormat="1" applyFont="1" applyBorder="1"/>
    <xf numFmtId="10" fontId="4" fillId="0" borderId="0" xfId="1" applyNumberFormat="1" applyFont="1"/>
    <xf numFmtId="0" fontId="4" fillId="0" borderId="1" xfId="1" applyFont="1" applyBorder="1" applyAlignment="1">
      <alignment horizontal="left"/>
    </xf>
    <xf numFmtId="10" fontId="6" fillId="13" borderId="1" xfId="1" applyNumberFormat="1" applyFont="1" applyFill="1" applyBorder="1"/>
    <xf numFmtId="10" fontId="6" fillId="0" borderId="0" xfId="1" applyNumberFormat="1" applyFont="1"/>
    <xf numFmtId="2" fontId="0" fillId="0" borderId="0" xfId="0" applyNumberFormat="1" applyFont="1"/>
    <xf numFmtId="164" fontId="2" fillId="0" borderId="0" xfId="0" applyNumberFormat="1" applyFont="1"/>
    <xf numFmtId="0" fontId="5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5" fillId="2" borderId="1" xfId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1" applyFont="1" applyBorder="1" applyAlignment="1">
      <alignment horizontal="left"/>
    </xf>
    <xf numFmtId="0" fontId="6" fillId="13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15" borderId="4" xfId="1" applyFont="1" applyFill="1" applyBorder="1" applyAlignment="1">
      <alignment horizontal="center"/>
    </xf>
    <xf numFmtId="0" fontId="4" fillId="15" borderId="2" xfId="1" applyFont="1" applyFill="1" applyBorder="1" applyAlignment="1">
      <alignment horizontal="center"/>
    </xf>
  </cellXfs>
  <cellStyles count="3">
    <cellStyle name="Millares 2" xfId="2" xr:uid="{7BFF1FA9-F5C5-428E-97A6-9E7F102B56F9}"/>
    <cellStyle name="Normal" xfId="0" builtinId="0"/>
    <cellStyle name="Normal 2" xfId="1" xr:uid="{8028CB02-0421-4B46-AD69-23B3B411A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28500" cy="385588"/>
    <xdr:pic>
      <xdr:nvPicPr>
        <xdr:cNvPr id="2" name="Picture 1">
          <a:extLst>
            <a:ext uri="{FF2B5EF4-FFF2-40B4-BE49-F238E27FC236}">
              <a16:creationId xmlns:a16="http://schemas.microsoft.com/office/drawing/2014/main" id="{6A0A4D10-369D-40A6-8F8B-4DACFF17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265"/>
        <a:stretch>
          <a:fillRect/>
        </a:stretch>
      </xdr:blipFill>
      <xdr:spPr bwMode="auto">
        <a:xfrm>
          <a:off x="0" y="0"/>
          <a:ext cx="12128500" cy="385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A3FB-671A-44C1-997C-F9E7E581F12D}">
  <sheetPr>
    <pageSetUpPr fitToPage="1"/>
  </sheetPr>
  <dimension ref="A1:Q96"/>
  <sheetViews>
    <sheetView tabSelected="1" view="pageBreakPreview" topLeftCell="A7" zoomScaleNormal="100" zoomScaleSheetLayoutView="100" workbookViewId="0">
      <selection activeCell="I48" sqref="I48"/>
    </sheetView>
  </sheetViews>
  <sheetFormatPr defaultColWidth="11.453125" defaultRowHeight="12.5" x14ac:dyDescent="0.25"/>
  <cols>
    <col min="1" max="1" width="17.1796875" style="1" customWidth="1"/>
    <col min="2" max="2" width="17" style="1" customWidth="1"/>
    <col min="3" max="6" width="17.54296875" style="1" customWidth="1"/>
    <col min="7" max="7" width="17.1796875" style="1" customWidth="1"/>
    <col min="8" max="11" width="15.1796875" style="1" customWidth="1"/>
    <col min="12" max="16384" width="11.453125" style="1"/>
  </cols>
  <sheetData>
    <row r="1" spans="1:17" hidden="1" x14ac:dyDescent="0.25"/>
    <row r="2" spans="1:17" hidden="1" x14ac:dyDescent="0.25"/>
    <row r="3" spans="1:17" hidden="1" x14ac:dyDescent="0.25"/>
    <row r="4" spans="1:17" hidden="1" x14ac:dyDescent="0.25"/>
    <row r="5" spans="1:17" ht="13" hidden="1" x14ac:dyDescent="0.3">
      <c r="A5" s="2" t="s">
        <v>0</v>
      </c>
      <c r="B5" s="3"/>
      <c r="C5" s="3"/>
      <c r="D5" s="3"/>
    </row>
    <row r="6" spans="1:17" hidden="1" x14ac:dyDescent="0.25"/>
    <row r="7" spans="1:17" ht="32.25" customHeight="1" x14ac:dyDescent="0.25"/>
    <row r="8" spans="1:17" ht="32.25" customHeight="1" x14ac:dyDescent="0.3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4"/>
    </row>
    <row r="9" spans="1:17" ht="46.5" customHeight="1" x14ac:dyDescent="0.25">
      <c r="A9" s="5" t="s">
        <v>2</v>
      </c>
      <c r="B9" s="5" t="s">
        <v>3</v>
      </c>
      <c r="C9" s="6" t="s">
        <v>4</v>
      </c>
      <c r="D9" s="7" t="s">
        <v>5</v>
      </c>
      <c r="E9" s="7" t="s">
        <v>6</v>
      </c>
      <c r="F9" s="7" t="s">
        <v>7</v>
      </c>
      <c r="G9" s="8" t="s">
        <v>8</v>
      </c>
      <c r="H9" s="8" t="s">
        <v>9</v>
      </c>
      <c r="I9" s="8" t="s">
        <v>6</v>
      </c>
      <c r="J9" s="9" t="s">
        <v>10</v>
      </c>
      <c r="K9" s="8" t="s">
        <v>11</v>
      </c>
    </row>
    <row r="10" spans="1:17" s="13" customFormat="1" ht="13" x14ac:dyDescent="0.3">
      <c r="A10" s="10" t="s">
        <v>12</v>
      </c>
      <c r="B10" s="10">
        <v>30</v>
      </c>
      <c r="C10" s="11">
        <v>1326.9</v>
      </c>
      <c r="D10" s="11">
        <v>1159.06</v>
      </c>
      <c r="E10" s="12">
        <v>813.6099999999999</v>
      </c>
      <c r="F10" s="11">
        <f>C10+D10+E10</f>
        <v>3299.5699999999997</v>
      </c>
      <c r="G10" s="11">
        <v>818.81999999999994</v>
      </c>
      <c r="H10" s="11">
        <f t="shared" ref="H10:I33" si="0">D10</f>
        <v>1159.06</v>
      </c>
      <c r="I10" s="11">
        <f>E10</f>
        <v>813.6099999999999</v>
      </c>
      <c r="J10" s="11">
        <f>G10+H10+I10</f>
        <v>2791.49</v>
      </c>
      <c r="K10" s="11">
        <f t="shared" ref="K10:K33" si="1">(F10*12)+(J10*2)</f>
        <v>45177.819999999992</v>
      </c>
      <c r="L10" s="1"/>
      <c r="M10" s="1"/>
      <c r="N10" s="1"/>
      <c r="O10" s="1"/>
      <c r="P10" s="1"/>
      <c r="Q10" s="1"/>
    </row>
    <row r="11" spans="1:17" s="13" customFormat="1" ht="13" x14ac:dyDescent="0.3">
      <c r="A11" s="10" t="s">
        <v>12</v>
      </c>
      <c r="B11" s="10">
        <v>29</v>
      </c>
      <c r="C11" s="11">
        <v>1326.9</v>
      </c>
      <c r="D11" s="11">
        <v>1039.6099999999999</v>
      </c>
      <c r="E11" s="12">
        <v>805.02</v>
      </c>
      <c r="F11" s="11">
        <f t="shared" ref="F11:F33" si="2">C11+D11+E11</f>
        <v>3171.53</v>
      </c>
      <c r="G11" s="11">
        <v>818.81999999999994</v>
      </c>
      <c r="H11" s="11">
        <f t="shared" si="0"/>
        <v>1039.6099999999999</v>
      </c>
      <c r="I11" s="11">
        <f t="shared" si="0"/>
        <v>805.02</v>
      </c>
      <c r="J11" s="11">
        <f t="shared" ref="J11:J33" si="3">G11+H11+I11</f>
        <v>2663.45</v>
      </c>
      <c r="K11" s="11">
        <f t="shared" si="1"/>
        <v>43385.26</v>
      </c>
      <c r="L11" s="1"/>
      <c r="M11" s="1"/>
      <c r="N11" s="1"/>
      <c r="O11" s="1"/>
      <c r="P11" s="1"/>
      <c r="Q11" s="1"/>
    </row>
    <row r="12" spans="1:17" s="13" customFormat="1" ht="13" x14ac:dyDescent="0.3">
      <c r="A12" s="10" t="s">
        <v>12</v>
      </c>
      <c r="B12" s="10">
        <v>28</v>
      </c>
      <c r="C12" s="11">
        <v>1326.9</v>
      </c>
      <c r="D12" s="11">
        <v>995.93</v>
      </c>
      <c r="E12" s="12">
        <v>801.82999999999993</v>
      </c>
      <c r="F12" s="11">
        <f t="shared" si="2"/>
        <v>3124.66</v>
      </c>
      <c r="G12" s="11">
        <v>818.81999999999994</v>
      </c>
      <c r="H12" s="11">
        <f t="shared" si="0"/>
        <v>995.93</v>
      </c>
      <c r="I12" s="11">
        <f t="shared" si="0"/>
        <v>801.82999999999993</v>
      </c>
      <c r="J12" s="11">
        <f t="shared" si="3"/>
        <v>2616.58</v>
      </c>
      <c r="K12" s="11">
        <f t="shared" si="1"/>
        <v>42729.08</v>
      </c>
      <c r="L12" s="1"/>
      <c r="M12" s="1"/>
      <c r="N12" s="1"/>
      <c r="O12" s="1"/>
      <c r="P12" s="1"/>
      <c r="Q12" s="1"/>
    </row>
    <row r="13" spans="1:17" s="13" customFormat="1" ht="13" x14ac:dyDescent="0.3">
      <c r="A13" s="10" t="s">
        <v>12</v>
      </c>
      <c r="B13" s="10">
        <v>27</v>
      </c>
      <c r="C13" s="11">
        <v>1326.9</v>
      </c>
      <c r="D13" s="11">
        <v>952.17</v>
      </c>
      <c r="E13" s="12">
        <v>798.81000000000006</v>
      </c>
      <c r="F13" s="11">
        <f t="shared" si="2"/>
        <v>3077.88</v>
      </c>
      <c r="G13" s="11">
        <v>818.81999999999994</v>
      </c>
      <c r="H13" s="11">
        <f t="shared" si="0"/>
        <v>952.17</v>
      </c>
      <c r="I13" s="11">
        <f t="shared" si="0"/>
        <v>798.81000000000006</v>
      </c>
      <c r="J13" s="11">
        <f t="shared" si="3"/>
        <v>2569.7999999999997</v>
      </c>
      <c r="K13" s="11">
        <f t="shared" si="1"/>
        <v>42074.159999999996</v>
      </c>
      <c r="L13" s="1"/>
      <c r="M13" s="1"/>
      <c r="N13" s="1"/>
      <c r="O13" s="1"/>
      <c r="P13" s="1"/>
      <c r="Q13" s="1"/>
    </row>
    <row r="14" spans="1:17" s="13" customFormat="1" ht="13" x14ac:dyDescent="0.3">
      <c r="A14" s="10" t="s">
        <v>12</v>
      </c>
      <c r="B14" s="10">
        <v>26</v>
      </c>
      <c r="C14" s="11">
        <v>1326.9</v>
      </c>
      <c r="D14" s="11">
        <v>835.38</v>
      </c>
      <c r="E14" s="12">
        <v>790.3599999999999</v>
      </c>
      <c r="F14" s="11">
        <f t="shared" si="2"/>
        <v>2952.6400000000003</v>
      </c>
      <c r="G14" s="11">
        <v>818.81999999999994</v>
      </c>
      <c r="H14" s="11">
        <f t="shared" si="0"/>
        <v>835.38</v>
      </c>
      <c r="I14" s="11">
        <f t="shared" si="0"/>
        <v>790.3599999999999</v>
      </c>
      <c r="J14" s="11">
        <f t="shared" si="3"/>
        <v>2444.5599999999995</v>
      </c>
      <c r="K14" s="11">
        <f t="shared" si="1"/>
        <v>40320.800000000003</v>
      </c>
      <c r="L14" s="1"/>
      <c r="M14" s="1"/>
      <c r="N14" s="1"/>
      <c r="O14" s="1"/>
      <c r="P14" s="1"/>
      <c r="Q14" s="1"/>
    </row>
    <row r="15" spans="1:17" s="13" customFormat="1" ht="13" x14ac:dyDescent="0.3">
      <c r="A15" s="10" t="s">
        <v>12</v>
      </c>
      <c r="B15" s="10">
        <v>25</v>
      </c>
      <c r="C15" s="11">
        <v>1326.9</v>
      </c>
      <c r="D15" s="11">
        <v>741.15</v>
      </c>
      <c r="E15" s="12">
        <v>777.43</v>
      </c>
      <c r="F15" s="11">
        <f t="shared" si="2"/>
        <v>2845.48</v>
      </c>
      <c r="G15" s="11">
        <v>818.81999999999994</v>
      </c>
      <c r="H15" s="11">
        <f t="shared" si="0"/>
        <v>741.15</v>
      </c>
      <c r="I15" s="11">
        <f t="shared" si="0"/>
        <v>777.43</v>
      </c>
      <c r="J15" s="11">
        <f t="shared" si="3"/>
        <v>2337.3999999999996</v>
      </c>
      <c r="K15" s="11">
        <f t="shared" si="1"/>
        <v>38820.559999999998</v>
      </c>
      <c r="L15" s="1"/>
      <c r="M15" s="1"/>
      <c r="N15" s="1"/>
      <c r="O15" s="1"/>
      <c r="P15" s="1"/>
      <c r="Q15" s="1"/>
    </row>
    <row r="16" spans="1:17" s="13" customFormat="1" ht="13" x14ac:dyDescent="0.3">
      <c r="A16" s="10" t="s">
        <v>12</v>
      </c>
      <c r="B16" s="10">
        <v>24</v>
      </c>
      <c r="C16" s="11">
        <v>1326.9</v>
      </c>
      <c r="D16" s="11">
        <v>697.43</v>
      </c>
      <c r="E16" s="12">
        <v>780.55000000000007</v>
      </c>
      <c r="F16" s="11">
        <f t="shared" si="2"/>
        <v>2804.88</v>
      </c>
      <c r="G16" s="11">
        <v>818.81999999999994</v>
      </c>
      <c r="H16" s="11">
        <f t="shared" si="0"/>
        <v>697.43</v>
      </c>
      <c r="I16" s="11">
        <f t="shared" si="0"/>
        <v>780.55000000000007</v>
      </c>
      <c r="J16" s="11">
        <f t="shared" si="3"/>
        <v>2296.8000000000002</v>
      </c>
      <c r="K16" s="11">
        <f t="shared" si="1"/>
        <v>38252.159999999996</v>
      </c>
      <c r="L16" s="1"/>
      <c r="M16" s="1"/>
      <c r="N16" s="1"/>
      <c r="O16" s="1"/>
      <c r="P16" s="1"/>
      <c r="Q16" s="1"/>
    </row>
    <row r="17" spans="1:17" s="16" customFormat="1" ht="13" x14ac:dyDescent="0.3">
      <c r="A17" s="14" t="s">
        <v>13</v>
      </c>
      <c r="B17" s="14">
        <v>26</v>
      </c>
      <c r="C17" s="15">
        <v>1147.3499999999999</v>
      </c>
      <c r="D17" s="11">
        <v>835.38</v>
      </c>
      <c r="E17" s="12">
        <v>766.81</v>
      </c>
      <c r="F17" s="11">
        <f t="shared" si="2"/>
        <v>2749.54</v>
      </c>
      <c r="G17" s="15">
        <v>836.78</v>
      </c>
      <c r="H17" s="11">
        <f t="shared" si="0"/>
        <v>835.38</v>
      </c>
      <c r="I17" s="11">
        <f t="shared" si="0"/>
        <v>766.81</v>
      </c>
      <c r="J17" s="11">
        <f t="shared" si="3"/>
        <v>2438.9699999999998</v>
      </c>
      <c r="K17" s="11">
        <f t="shared" si="1"/>
        <v>37872.42</v>
      </c>
      <c r="L17" s="1"/>
      <c r="M17" s="1"/>
      <c r="N17" s="1"/>
      <c r="O17" s="1"/>
      <c r="P17" s="1"/>
      <c r="Q17" s="1"/>
    </row>
    <row r="18" spans="1:17" s="16" customFormat="1" ht="13" x14ac:dyDescent="0.3">
      <c r="A18" s="14" t="s">
        <v>13</v>
      </c>
      <c r="B18" s="14">
        <v>24</v>
      </c>
      <c r="C18" s="15">
        <v>1147.3499999999999</v>
      </c>
      <c r="D18" s="15">
        <v>697.43</v>
      </c>
      <c r="E18" s="12">
        <v>756.84</v>
      </c>
      <c r="F18" s="11">
        <f t="shared" si="2"/>
        <v>2601.62</v>
      </c>
      <c r="G18" s="15">
        <v>836.78</v>
      </c>
      <c r="H18" s="11">
        <f t="shared" si="0"/>
        <v>697.43</v>
      </c>
      <c r="I18" s="11">
        <f t="shared" si="0"/>
        <v>756.84</v>
      </c>
      <c r="J18" s="11">
        <f t="shared" si="3"/>
        <v>2291.0500000000002</v>
      </c>
      <c r="K18" s="11">
        <f t="shared" si="1"/>
        <v>35801.54</v>
      </c>
      <c r="L18" s="1"/>
      <c r="M18" s="1"/>
      <c r="N18" s="1"/>
      <c r="O18" s="1"/>
      <c r="P18" s="1"/>
      <c r="Q18" s="1"/>
    </row>
    <row r="19" spans="1:17" s="16" customFormat="1" ht="13" x14ac:dyDescent="0.3">
      <c r="A19" s="14" t="s">
        <v>13</v>
      </c>
      <c r="B19" s="14">
        <v>22</v>
      </c>
      <c r="C19" s="15">
        <v>1147.3499999999999</v>
      </c>
      <c r="D19" s="17">
        <v>610</v>
      </c>
      <c r="E19" s="12">
        <v>750.58</v>
      </c>
      <c r="F19" s="11">
        <f t="shared" si="2"/>
        <v>2507.9299999999998</v>
      </c>
      <c r="G19" s="15">
        <v>836.78</v>
      </c>
      <c r="H19" s="11">
        <f t="shared" si="0"/>
        <v>610</v>
      </c>
      <c r="I19" s="11">
        <f t="shared" si="0"/>
        <v>750.58</v>
      </c>
      <c r="J19" s="11">
        <f t="shared" si="3"/>
        <v>2197.36</v>
      </c>
      <c r="K19" s="11">
        <f t="shared" si="1"/>
        <v>34489.879999999997</v>
      </c>
      <c r="L19" s="1"/>
      <c r="M19" s="1"/>
      <c r="N19" s="1"/>
      <c r="O19" s="1"/>
      <c r="P19" s="1"/>
      <c r="Q19" s="1"/>
    </row>
    <row r="20" spans="1:17" s="16" customFormat="1" ht="13" x14ac:dyDescent="0.3">
      <c r="A20" s="14" t="s">
        <v>13</v>
      </c>
      <c r="B20" s="14">
        <v>20</v>
      </c>
      <c r="C20" s="15">
        <v>1147.3499999999999</v>
      </c>
      <c r="D20" s="15">
        <v>526.09</v>
      </c>
      <c r="E20" s="12">
        <v>714.03000000000009</v>
      </c>
      <c r="F20" s="11">
        <f t="shared" si="2"/>
        <v>2387.4700000000003</v>
      </c>
      <c r="G20" s="15">
        <v>836.78</v>
      </c>
      <c r="H20" s="11">
        <f t="shared" si="0"/>
        <v>526.09</v>
      </c>
      <c r="I20" s="11">
        <f t="shared" si="0"/>
        <v>714.03000000000009</v>
      </c>
      <c r="J20" s="11">
        <f t="shared" si="3"/>
        <v>2076.9</v>
      </c>
      <c r="K20" s="11">
        <f t="shared" si="1"/>
        <v>32803.440000000002</v>
      </c>
      <c r="L20" s="1"/>
      <c r="M20" s="1"/>
      <c r="N20" s="1"/>
      <c r="O20" s="1"/>
      <c r="P20" s="1"/>
      <c r="Q20" s="1"/>
    </row>
    <row r="21" spans="1:17" s="16" customFormat="1" ht="13" x14ac:dyDescent="0.3">
      <c r="A21" s="14" t="s">
        <v>13</v>
      </c>
      <c r="B21" s="14">
        <v>18</v>
      </c>
      <c r="C21" s="15">
        <v>1147.3499999999999</v>
      </c>
      <c r="D21" s="15">
        <v>472.37</v>
      </c>
      <c r="E21" s="12">
        <v>653.47</v>
      </c>
      <c r="F21" s="11">
        <f t="shared" si="2"/>
        <v>2273.1899999999996</v>
      </c>
      <c r="G21" s="15">
        <v>836.78</v>
      </c>
      <c r="H21" s="11">
        <f t="shared" si="0"/>
        <v>472.37</v>
      </c>
      <c r="I21" s="11">
        <f t="shared" si="0"/>
        <v>653.47</v>
      </c>
      <c r="J21" s="11">
        <f t="shared" si="3"/>
        <v>1962.6200000000001</v>
      </c>
      <c r="K21" s="11">
        <f t="shared" si="1"/>
        <v>31203.519999999997</v>
      </c>
      <c r="L21" s="1"/>
      <c r="M21" s="1"/>
      <c r="N21" s="1"/>
      <c r="O21" s="1"/>
      <c r="P21" s="1"/>
      <c r="Q21" s="1"/>
    </row>
    <row r="22" spans="1:17" s="20" customFormat="1" ht="13" x14ac:dyDescent="0.3">
      <c r="A22" s="18" t="s">
        <v>14</v>
      </c>
      <c r="B22" s="18">
        <v>22</v>
      </c>
      <c r="C22" s="19">
        <v>861.46</v>
      </c>
      <c r="D22" s="19">
        <v>610</v>
      </c>
      <c r="E22" s="12">
        <v>725.97000000000014</v>
      </c>
      <c r="F22" s="11">
        <f t="shared" si="2"/>
        <v>2197.4300000000003</v>
      </c>
      <c r="G22" s="19">
        <v>744.56</v>
      </c>
      <c r="H22" s="11">
        <f t="shared" si="0"/>
        <v>610</v>
      </c>
      <c r="I22" s="11">
        <f t="shared" si="0"/>
        <v>725.97000000000014</v>
      </c>
      <c r="J22" s="11">
        <f t="shared" si="3"/>
        <v>2080.5300000000002</v>
      </c>
      <c r="K22" s="11">
        <f t="shared" si="1"/>
        <v>30530.220000000005</v>
      </c>
      <c r="L22" s="1"/>
      <c r="M22" s="1"/>
      <c r="N22" s="1"/>
      <c r="O22" s="1"/>
      <c r="P22" s="1"/>
      <c r="Q22" s="1"/>
    </row>
    <row r="23" spans="1:17" s="20" customFormat="1" ht="13" x14ac:dyDescent="0.3">
      <c r="A23" s="18" t="s">
        <v>14</v>
      </c>
      <c r="B23" s="18">
        <v>20</v>
      </c>
      <c r="C23" s="19">
        <v>861.46</v>
      </c>
      <c r="D23" s="19">
        <v>526.09</v>
      </c>
      <c r="E23" s="12">
        <v>681.30000000000007</v>
      </c>
      <c r="F23" s="11">
        <f t="shared" si="2"/>
        <v>2068.8500000000004</v>
      </c>
      <c r="G23" s="19">
        <v>744.56</v>
      </c>
      <c r="H23" s="11">
        <f t="shared" si="0"/>
        <v>526.09</v>
      </c>
      <c r="I23" s="11">
        <f t="shared" si="0"/>
        <v>681.30000000000007</v>
      </c>
      <c r="J23" s="11">
        <f t="shared" si="3"/>
        <v>1951.9500000000003</v>
      </c>
      <c r="K23" s="11">
        <f t="shared" si="1"/>
        <v>28730.100000000006</v>
      </c>
      <c r="L23" s="1"/>
      <c r="M23" s="1"/>
      <c r="N23" s="1"/>
      <c r="O23" s="1"/>
      <c r="P23" s="1"/>
      <c r="Q23" s="1"/>
    </row>
    <row r="24" spans="1:17" s="20" customFormat="1" ht="13" x14ac:dyDescent="0.3">
      <c r="A24" s="18" t="s">
        <v>14</v>
      </c>
      <c r="B24" s="18">
        <v>18</v>
      </c>
      <c r="C24" s="19">
        <v>861.46</v>
      </c>
      <c r="D24" s="19">
        <v>472.37</v>
      </c>
      <c r="E24" s="12">
        <v>661.02</v>
      </c>
      <c r="F24" s="11">
        <f t="shared" si="2"/>
        <v>1994.85</v>
      </c>
      <c r="G24" s="19">
        <v>744.56</v>
      </c>
      <c r="H24" s="11">
        <f t="shared" si="0"/>
        <v>472.37</v>
      </c>
      <c r="I24" s="11">
        <f t="shared" si="0"/>
        <v>661.02</v>
      </c>
      <c r="J24" s="11">
        <f t="shared" si="3"/>
        <v>1877.9499999999998</v>
      </c>
      <c r="K24" s="11">
        <f t="shared" si="1"/>
        <v>27694.1</v>
      </c>
      <c r="L24" s="1"/>
      <c r="M24" s="1"/>
      <c r="N24" s="1"/>
      <c r="O24" s="1"/>
      <c r="P24" s="1"/>
      <c r="Q24" s="1"/>
    </row>
    <row r="25" spans="1:17" s="20" customFormat="1" ht="13" x14ac:dyDescent="0.3">
      <c r="A25" s="18" t="s">
        <v>14</v>
      </c>
      <c r="B25" s="18">
        <v>16</v>
      </c>
      <c r="C25" s="19">
        <v>861.46</v>
      </c>
      <c r="D25" s="19">
        <v>418.69</v>
      </c>
      <c r="E25" s="12">
        <v>624.97</v>
      </c>
      <c r="F25" s="11">
        <f t="shared" si="2"/>
        <v>1905.1200000000001</v>
      </c>
      <c r="G25" s="19">
        <v>744.56</v>
      </c>
      <c r="H25" s="11">
        <f t="shared" si="0"/>
        <v>418.69</v>
      </c>
      <c r="I25" s="11">
        <f t="shared" si="0"/>
        <v>624.97</v>
      </c>
      <c r="J25" s="11">
        <f t="shared" si="3"/>
        <v>1788.22</v>
      </c>
      <c r="K25" s="11">
        <f t="shared" si="1"/>
        <v>26437.88</v>
      </c>
      <c r="L25" s="1"/>
      <c r="M25" s="1"/>
      <c r="N25" s="1"/>
      <c r="O25" s="1"/>
      <c r="P25" s="1"/>
      <c r="Q25" s="1"/>
    </row>
    <row r="26" spans="1:17" s="20" customFormat="1" ht="13" x14ac:dyDescent="0.3">
      <c r="A26" s="18" t="s">
        <v>14</v>
      </c>
      <c r="B26" s="18">
        <v>14</v>
      </c>
      <c r="C26" s="19">
        <v>861.46</v>
      </c>
      <c r="D26" s="19">
        <v>364.97</v>
      </c>
      <c r="E26" s="12">
        <v>621.08000000000015</v>
      </c>
      <c r="F26" s="11">
        <f t="shared" si="2"/>
        <v>1847.5100000000002</v>
      </c>
      <c r="G26" s="19">
        <v>744.56</v>
      </c>
      <c r="H26" s="11">
        <f t="shared" si="0"/>
        <v>364.97</v>
      </c>
      <c r="I26" s="11">
        <f t="shared" si="0"/>
        <v>621.08000000000015</v>
      </c>
      <c r="J26" s="11">
        <f t="shared" si="3"/>
        <v>1730.6100000000001</v>
      </c>
      <c r="K26" s="11">
        <f t="shared" si="1"/>
        <v>25631.340000000004</v>
      </c>
      <c r="L26" s="1"/>
      <c r="M26" s="1"/>
      <c r="N26" s="1"/>
      <c r="O26" s="1"/>
      <c r="P26" s="1"/>
      <c r="Q26" s="1"/>
    </row>
    <row r="27" spans="1:17" s="23" customFormat="1" ht="13" x14ac:dyDescent="0.3">
      <c r="A27" s="21" t="s">
        <v>15</v>
      </c>
      <c r="B27" s="21">
        <v>18</v>
      </c>
      <c r="C27" s="22">
        <v>716.98</v>
      </c>
      <c r="D27" s="22">
        <v>472.37</v>
      </c>
      <c r="E27" s="12">
        <v>650.89</v>
      </c>
      <c r="F27" s="11">
        <f t="shared" si="2"/>
        <v>1840.2399999999998</v>
      </c>
      <c r="G27" s="22">
        <v>710.44</v>
      </c>
      <c r="H27" s="11">
        <f t="shared" si="0"/>
        <v>472.37</v>
      </c>
      <c r="I27" s="11">
        <f t="shared" si="0"/>
        <v>650.89</v>
      </c>
      <c r="J27" s="11">
        <f t="shared" si="3"/>
        <v>1833.6999999999998</v>
      </c>
      <c r="K27" s="11">
        <f t="shared" si="1"/>
        <v>25750.28</v>
      </c>
      <c r="L27" s="1"/>
      <c r="M27" s="1"/>
      <c r="N27" s="1"/>
      <c r="O27" s="1"/>
      <c r="P27" s="1"/>
      <c r="Q27" s="1"/>
    </row>
    <row r="28" spans="1:17" s="23" customFormat="1" ht="13" x14ac:dyDescent="0.3">
      <c r="A28" s="21" t="s">
        <v>15</v>
      </c>
      <c r="B28" s="21">
        <v>16</v>
      </c>
      <c r="C28" s="22">
        <v>716.98</v>
      </c>
      <c r="D28" s="22">
        <v>418.69</v>
      </c>
      <c r="E28" s="12">
        <v>642.34999999999991</v>
      </c>
      <c r="F28" s="11">
        <f t="shared" si="2"/>
        <v>1778.02</v>
      </c>
      <c r="G28" s="22">
        <v>710.44</v>
      </c>
      <c r="H28" s="11">
        <f t="shared" si="0"/>
        <v>418.69</v>
      </c>
      <c r="I28" s="11">
        <f t="shared" si="0"/>
        <v>642.34999999999991</v>
      </c>
      <c r="J28" s="11">
        <f t="shared" si="3"/>
        <v>1771.48</v>
      </c>
      <c r="K28" s="11">
        <f t="shared" si="1"/>
        <v>24879.199999999997</v>
      </c>
      <c r="L28" s="1"/>
      <c r="M28" s="1"/>
      <c r="N28" s="1"/>
      <c r="O28" s="1"/>
      <c r="P28" s="1"/>
      <c r="Q28" s="1"/>
    </row>
    <row r="29" spans="1:17" s="23" customFormat="1" ht="13" x14ac:dyDescent="0.3">
      <c r="A29" s="21" t="s">
        <v>15</v>
      </c>
      <c r="B29" s="21">
        <v>14</v>
      </c>
      <c r="C29" s="22">
        <v>716.98</v>
      </c>
      <c r="D29" s="19">
        <v>364.97</v>
      </c>
      <c r="E29" s="12">
        <v>633.77999999999986</v>
      </c>
      <c r="F29" s="11">
        <f t="shared" si="2"/>
        <v>1715.73</v>
      </c>
      <c r="G29" s="22">
        <v>710.44</v>
      </c>
      <c r="H29" s="11">
        <f t="shared" si="0"/>
        <v>364.97</v>
      </c>
      <c r="I29" s="11">
        <f t="shared" si="0"/>
        <v>633.77999999999986</v>
      </c>
      <c r="J29" s="11">
        <f t="shared" si="3"/>
        <v>1709.19</v>
      </c>
      <c r="K29" s="11">
        <f t="shared" si="1"/>
        <v>24007.140000000003</v>
      </c>
      <c r="L29" s="1"/>
      <c r="M29" s="1"/>
      <c r="N29" s="1"/>
      <c r="O29" s="1"/>
      <c r="P29" s="1"/>
      <c r="Q29" s="1"/>
    </row>
    <row r="30" spans="1:17" s="23" customFormat="1" ht="13" x14ac:dyDescent="0.3">
      <c r="A30" s="21" t="s">
        <v>15</v>
      </c>
      <c r="B30" s="21">
        <v>12</v>
      </c>
      <c r="C30" s="22">
        <v>716.98</v>
      </c>
      <c r="D30" s="22">
        <v>311.19</v>
      </c>
      <c r="E30" s="12">
        <v>602.94000000000005</v>
      </c>
      <c r="F30" s="11">
        <f t="shared" si="2"/>
        <v>1631.1100000000001</v>
      </c>
      <c r="G30" s="22">
        <v>710.44</v>
      </c>
      <c r="H30" s="11">
        <f t="shared" si="0"/>
        <v>311.19</v>
      </c>
      <c r="I30" s="11">
        <f t="shared" si="0"/>
        <v>602.94000000000005</v>
      </c>
      <c r="J30" s="11">
        <f t="shared" si="3"/>
        <v>1624.5700000000002</v>
      </c>
      <c r="K30" s="11">
        <f t="shared" si="1"/>
        <v>22822.46</v>
      </c>
      <c r="L30" s="1"/>
      <c r="M30" s="1"/>
      <c r="N30" s="1"/>
      <c r="O30" s="1"/>
      <c r="P30" s="1"/>
      <c r="Q30" s="1"/>
    </row>
    <row r="31" spans="1:17" s="26" customFormat="1" ht="13" x14ac:dyDescent="0.3">
      <c r="A31" s="24" t="s">
        <v>16</v>
      </c>
      <c r="B31" s="24">
        <v>14</v>
      </c>
      <c r="C31" s="25">
        <v>656.23</v>
      </c>
      <c r="D31" s="25">
        <v>364.97</v>
      </c>
      <c r="E31" s="12">
        <v>601.84</v>
      </c>
      <c r="F31" s="11">
        <f t="shared" si="2"/>
        <v>1623.04</v>
      </c>
      <c r="G31" s="25">
        <v>656.23</v>
      </c>
      <c r="H31" s="11">
        <f t="shared" si="0"/>
        <v>364.97</v>
      </c>
      <c r="I31" s="11">
        <f t="shared" si="0"/>
        <v>601.84</v>
      </c>
      <c r="J31" s="11">
        <f t="shared" si="3"/>
        <v>1623.04</v>
      </c>
      <c r="K31" s="11">
        <f t="shared" si="1"/>
        <v>22722.559999999998</v>
      </c>
      <c r="L31" s="1"/>
      <c r="M31" s="1"/>
      <c r="N31" s="1"/>
      <c r="O31" s="1"/>
      <c r="P31" s="1"/>
      <c r="Q31" s="1"/>
    </row>
    <row r="32" spans="1:17" s="26" customFormat="1" ht="13" x14ac:dyDescent="0.3">
      <c r="A32" s="24" t="s">
        <v>16</v>
      </c>
      <c r="B32" s="24">
        <v>12</v>
      </c>
      <c r="C32" s="25">
        <v>656.23</v>
      </c>
      <c r="D32" s="25">
        <v>311.19</v>
      </c>
      <c r="E32" s="12">
        <v>597.91999999999973</v>
      </c>
      <c r="F32" s="11">
        <f t="shared" si="2"/>
        <v>1565.3399999999997</v>
      </c>
      <c r="G32" s="25">
        <v>656.23</v>
      </c>
      <c r="H32" s="11">
        <f t="shared" si="0"/>
        <v>311.19</v>
      </c>
      <c r="I32" s="11">
        <f t="shared" si="0"/>
        <v>597.91999999999973</v>
      </c>
      <c r="J32" s="11">
        <f t="shared" si="3"/>
        <v>1565.3399999999997</v>
      </c>
      <c r="K32" s="11">
        <f t="shared" si="1"/>
        <v>21914.759999999995</v>
      </c>
      <c r="L32" s="1"/>
      <c r="M32" s="1"/>
      <c r="N32" s="1"/>
      <c r="O32" s="1"/>
      <c r="P32" s="1"/>
      <c r="Q32" s="1"/>
    </row>
    <row r="33" spans="1:17" s="26" customFormat="1" ht="13" x14ac:dyDescent="0.3">
      <c r="A33" s="24" t="s">
        <v>16</v>
      </c>
      <c r="B33" s="24">
        <v>10</v>
      </c>
      <c r="C33" s="25">
        <v>656.23</v>
      </c>
      <c r="D33" s="25">
        <v>257.49</v>
      </c>
      <c r="E33" s="12">
        <v>594.03</v>
      </c>
      <c r="F33" s="11">
        <f t="shared" si="2"/>
        <v>1507.75</v>
      </c>
      <c r="G33" s="25">
        <v>656.23</v>
      </c>
      <c r="H33" s="11">
        <f t="shared" si="0"/>
        <v>257.49</v>
      </c>
      <c r="I33" s="11">
        <f t="shared" si="0"/>
        <v>594.03</v>
      </c>
      <c r="J33" s="11">
        <f t="shared" si="3"/>
        <v>1507.75</v>
      </c>
      <c r="K33" s="11">
        <f t="shared" si="1"/>
        <v>21108.5</v>
      </c>
      <c r="L33" s="1"/>
      <c r="M33" s="1"/>
      <c r="N33" s="1"/>
      <c r="O33" s="1"/>
      <c r="P33" s="1"/>
      <c r="Q33" s="1"/>
    </row>
    <row r="35" spans="1:17" ht="13" x14ac:dyDescent="0.3">
      <c r="A35" s="27" t="s">
        <v>17</v>
      </c>
      <c r="B35" s="28"/>
      <c r="C35" s="29"/>
      <c r="D35" s="29"/>
      <c r="E35" s="30"/>
      <c r="F35" s="30"/>
      <c r="G35" s="30"/>
      <c r="H35" s="30"/>
      <c r="I35" s="30"/>
      <c r="J35" s="30"/>
    </row>
    <row r="36" spans="1:17" ht="13" x14ac:dyDescent="0.3">
      <c r="A36" s="31" t="s">
        <v>18</v>
      </c>
      <c r="B36" s="32" t="s">
        <v>19</v>
      </c>
      <c r="C36" s="33" t="s">
        <v>20</v>
      </c>
      <c r="D36" s="34" t="s">
        <v>21</v>
      </c>
      <c r="G36" s="62"/>
      <c r="H36" s="62"/>
    </row>
    <row r="37" spans="1:17" ht="13" x14ac:dyDescent="0.3">
      <c r="A37" s="35" t="s">
        <v>12</v>
      </c>
      <c r="B37" s="36">
        <v>51.07</v>
      </c>
      <c r="C37" s="36">
        <v>31.53</v>
      </c>
      <c r="D37" s="36">
        <f>(B37*12)+(C37*2)</f>
        <v>675.90000000000009</v>
      </c>
      <c r="E37" s="37"/>
      <c r="G37" s="37"/>
      <c r="H37" s="37"/>
      <c r="I37" s="37"/>
      <c r="J37" s="37"/>
    </row>
    <row r="38" spans="1:17" ht="13" x14ac:dyDescent="0.3">
      <c r="A38" s="35" t="s">
        <v>13</v>
      </c>
      <c r="B38" s="36">
        <v>41.65</v>
      </c>
      <c r="C38" s="36">
        <v>30.37</v>
      </c>
      <c r="D38" s="36">
        <f>(B38*12)+(C38*2)</f>
        <v>560.54</v>
      </c>
      <c r="E38" s="37"/>
      <c r="G38" s="61"/>
      <c r="H38" s="37"/>
      <c r="I38" s="37"/>
      <c r="J38" s="37"/>
    </row>
    <row r="39" spans="1:17" ht="13" x14ac:dyDescent="0.3">
      <c r="A39" s="35" t="s">
        <v>14</v>
      </c>
      <c r="B39" s="36">
        <v>31.53</v>
      </c>
      <c r="C39" s="36">
        <v>27.21</v>
      </c>
      <c r="D39" s="36">
        <f>(B39*12)+(C39*2)</f>
        <v>432.78000000000003</v>
      </c>
      <c r="E39" s="37"/>
      <c r="G39" s="37"/>
      <c r="H39" s="37"/>
      <c r="I39" s="37"/>
      <c r="J39" s="37"/>
      <c r="K39" s="37"/>
    </row>
    <row r="40" spans="1:17" ht="13" x14ac:dyDescent="0.3">
      <c r="A40" s="35" t="s">
        <v>15</v>
      </c>
      <c r="B40" s="36">
        <v>21.46</v>
      </c>
      <c r="C40" s="36">
        <v>21.24</v>
      </c>
      <c r="D40" s="36">
        <f>(B40*12)+(C40*2)</f>
        <v>300</v>
      </c>
      <c r="E40" s="37"/>
      <c r="G40" s="37"/>
      <c r="H40" s="37"/>
      <c r="I40" s="37"/>
      <c r="J40" s="37"/>
      <c r="K40" s="37"/>
    </row>
    <row r="41" spans="1:17" ht="13" x14ac:dyDescent="0.3">
      <c r="A41" s="35" t="s">
        <v>16</v>
      </c>
      <c r="B41" s="36">
        <v>16.16</v>
      </c>
      <c r="C41" s="36">
        <v>16.16</v>
      </c>
      <c r="D41" s="36">
        <f>(B41*12)+(C41*2)</f>
        <v>226.24</v>
      </c>
      <c r="E41" s="37"/>
      <c r="G41" s="37"/>
      <c r="H41" s="37"/>
      <c r="I41" s="37"/>
      <c r="J41" s="37"/>
    </row>
    <row r="43" spans="1:17" ht="13" x14ac:dyDescent="0.3">
      <c r="A43" s="38" t="s">
        <v>22</v>
      </c>
      <c r="B43" s="3"/>
      <c r="E43" s="3"/>
      <c r="F43" s="3"/>
      <c r="G43" s="3"/>
      <c r="H43" s="3"/>
      <c r="I43" s="3"/>
      <c r="J43" s="3"/>
    </row>
    <row r="44" spans="1:17" ht="13" x14ac:dyDescent="0.3">
      <c r="A44" s="65" t="s">
        <v>22</v>
      </c>
      <c r="B44" s="65"/>
      <c r="C44" s="65"/>
      <c r="D44" s="65"/>
      <c r="E44" s="65"/>
      <c r="F44" s="39" t="s">
        <v>19</v>
      </c>
      <c r="G44" s="40" t="s">
        <v>23</v>
      </c>
      <c r="H44" s="41"/>
    </row>
    <row r="45" spans="1:17" ht="13" x14ac:dyDescent="0.3">
      <c r="A45" s="63" t="s">
        <v>24</v>
      </c>
      <c r="B45" s="63"/>
      <c r="C45" s="63"/>
      <c r="D45" s="63"/>
      <c r="E45" s="63"/>
      <c r="F45" s="42">
        <v>1699.93</v>
      </c>
      <c r="G45" s="43">
        <f>F45*14</f>
        <v>23799.02</v>
      </c>
    </row>
    <row r="46" spans="1:17" ht="13" x14ac:dyDescent="0.3">
      <c r="A46" s="63" t="s">
        <v>25</v>
      </c>
      <c r="B46" s="63"/>
      <c r="C46" s="63"/>
      <c r="D46" s="63"/>
      <c r="E46" s="63"/>
      <c r="F46" s="42">
        <v>1550.26</v>
      </c>
      <c r="G46" s="43">
        <f t="shared" ref="G46:G69" si="4">F46*14</f>
        <v>21703.64</v>
      </c>
    </row>
    <row r="47" spans="1:17" ht="13" x14ac:dyDescent="0.3">
      <c r="A47" s="63" t="s">
        <v>26</v>
      </c>
      <c r="B47" s="63"/>
      <c r="C47" s="63"/>
      <c r="D47" s="63"/>
      <c r="E47" s="63"/>
      <c r="F47" s="42">
        <v>1550.26</v>
      </c>
      <c r="G47" s="43">
        <f t="shared" si="4"/>
        <v>21703.64</v>
      </c>
    </row>
    <row r="48" spans="1:17" ht="13" x14ac:dyDescent="0.3">
      <c r="A48" s="66" t="s">
        <v>27</v>
      </c>
      <c r="B48" s="66"/>
      <c r="C48" s="66"/>
      <c r="D48" s="66"/>
      <c r="E48" s="67"/>
      <c r="F48" s="42">
        <v>1284.54</v>
      </c>
      <c r="G48" s="43">
        <f t="shared" si="4"/>
        <v>17983.559999999998</v>
      </c>
    </row>
    <row r="49" spans="1:7" ht="13" x14ac:dyDescent="0.3">
      <c r="A49" s="63" t="s">
        <v>28</v>
      </c>
      <c r="B49" s="63"/>
      <c r="C49" s="63"/>
      <c r="D49" s="63"/>
      <c r="E49" s="63"/>
      <c r="F49" s="42">
        <v>613.46</v>
      </c>
      <c r="G49" s="43">
        <f t="shared" si="4"/>
        <v>8588.44</v>
      </c>
    </row>
    <row r="50" spans="1:7" ht="13" x14ac:dyDescent="0.3">
      <c r="A50" s="63" t="s">
        <v>29</v>
      </c>
      <c r="B50" s="63"/>
      <c r="C50" s="63"/>
      <c r="D50" s="63"/>
      <c r="E50" s="63"/>
      <c r="F50" s="42">
        <v>613.46</v>
      </c>
      <c r="G50" s="43">
        <f t="shared" si="4"/>
        <v>8588.44</v>
      </c>
    </row>
    <row r="51" spans="1:7" ht="13" x14ac:dyDescent="0.3">
      <c r="A51" s="63" t="s">
        <v>30</v>
      </c>
      <c r="B51" s="63"/>
      <c r="C51" s="63"/>
      <c r="D51" s="63"/>
      <c r="E51" s="63"/>
      <c r="F51" s="42">
        <v>478.59</v>
      </c>
      <c r="G51" s="43">
        <f t="shared" si="4"/>
        <v>6700.2599999999993</v>
      </c>
    </row>
    <row r="52" spans="1:7" ht="13" x14ac:dyDescent="0.3">
      <c r="A52" s="63" t="s">
        <v>31</v>
      </c>
      <c r="B52" s="63"/>
      <c r="C52" s="63"/>
      <c r="D52" s="63"/>
      <c r="E52" s="63"/>
      <c r="F52" s="42">
        <v>430.75</v>
      </c>
      <c r="G52" s="43">
        <f t="shared" si="4"/>
        <v>6030.5</v>
      </c>
    </row>
    <row r="53" spans="1:7" ht="13" x14ac:dyDescent="0.3">
      <c r="A53" s="63" t="s">
        <v>32</v>
      </c>
      <c r="B53" s="63"/>
      <c r="C53" s="63"/>
      <c r="D53" s="63"/>
      <c r="E53" s="63"/>
      <c r="F53" s="42">
        <v>320.65999999999997</v>
      </c>
      <c r="G53" s="43">
        <f t="shared" si="4"/>
        <v>4489.24</v>
      </c>
    </row>
    <row r="54" spans="1:7" ht="13" x14ac:dyDescent="0.3">
      <c r="A54" s="63" t="s">
        <v>33</v>
      </c>
      <c r="B54" s="63"/>
      <c r="C54" s="63"/>
      <c r="D54" s="63"/>
      <c r="E54" s="63"/>
      <c r="F54" s="42">
        <v>320.65999999999997</v>
      </c>
      <c r="G54" s="43">
        <f t="shared" si="4"/>
        <v>4489.24</v>
      </c>
    </row>
    <row r="55" spans="1:7" ht="13" x14ac:dyDescent="0.3">
      <c r="A55" s="63" t="s">
        <v>34</v>
      </c>
      <c r="B55" s="63"/>
      <c r="C55" s="63"/>
      <c r="D55" s="63"/>
      <c r="E55" s="63"/>
      <c r="F55" s="42">
        <v>320.65999999999997</v>
      </c>
      <c r="G55" s="43">
        <f t="shared" si="4"/>
        <v>4489.24</v>
      </c>
    </row>
    <row r="56" spans="1:7" ht="13" x14ac:dyDescent="0.3">
      <c r="A56" s="63" t="s">
        <v>35</v>
      </c>
      <c r="B56" s="63"/>
      <c r="C56" s="63"/>
      <c r="D56" s="63"/>
      <c r="E56" s="63"/>
      <c r="F56" s="42">
        <v>320.65999999999997</v>
      </c>
      <c r="G56" s="43">
        <f t="shared" si="4"/>
        <v>4489.24</v>
      </c>
    </row>
    <row r="57" spans="1:7" ht="13" x14ac:dyDescent="0.3">
      <c r="A57" s="63" t="s">
        <v>36</v>
      </c>
      <c r="B57" s="63"/>
      <c r="C57" s="63"/>
      <c r="D57" s="63"/>
      <c r="E57" s="63"/>
      <c r="F57" s="42">
        <v>320.65999999999997</v>
      </c>
      <c r="G57" s="43">
        <f t="shared" si="4"/>
        <v>4489.24</v>
      </c>
    </row>
    <row r="58" spans="1:7" ht="13" x14ac:dyDescent="0.3">
      <c r="A58" s="63" t="s">
        <v>37</v>
      </c>
      <c r="B58" s="63"/>
      <c r="C58" s="63"/>
      <c r="D58" s="63"/>
      <c r="E58" s="63"/>
      <c r="F58" s="42">
        <v>320.65999999999997</v>
      </c>
      <c r="G58" s="43">
        <f t="shared" si="4"/>
        <v>4489.24</v>
      </c>
    </row>
    <row r="59" spans="1:7" ht="13" x14ac:dyDescent="0.3">
      <c r="A59" s="63" t="s">
        <v>38</v>
      </c>
      <c r="B59" s="63"/>
      <c r="C59" s="63"/>
      <c r="D59" s="63"/>
      <c r="E59" s="63"/>
      <c r="F59" s="42">
        <v>260.53999999999996</v>
      </c>
      <c r="G59" s="43">
        <f t="shared" si="4"/>
        <v>3647.5599999999995</v>
      </c>
    </row>
    <row r="60" spans="1:7" ht="13" x14ac:dyDescent="0.3">
      <c r="A60" s="63" t="s">
        <v>39</v>
      </c>
      <c r="B60" s="63"/>
      <c r="C60" s="63"/>
      <c r="D60" s="63"/>
      <c r="E60" s="63"/>
      <c r="F60" s="42">
        <v>220.79</v>
      </c>
      <c r="G60" s="43">
        <f t="shared" si="4"/>
        <v>3091.06</v>
      </c>
    </row>
    <row r="61" spans="1:7" ht="13" x14ac:dyDescent="0.3">
      <c r="A61" s="63" t="s">
        <v>40</v>
      </c>
      <c r="B61" s="63"/>
      <c r="C61" s="63"/>
      <c r="D61" s="63"/>
      <c r="E61" s="63"/>
      <c r="F61" s="42">
        <v>220.79</v>
      </c>
      <c r="G61" s="43">
        <f t="shared" si="4"/>
        <v>3091.06</v>
      </c>
    </row>
    <row r="62" spans="1:7" ht="13" x14ac:dyDescent="0.3">
      <c r="A62" s="63" t="s">
        <v>41</v>
      </c>
      <c r="B62" s="63"/>
      <c r="C62" s="63"/>
      <c r="D62" s="63"/>
      <c r="E62" s="63"/>
      <c r="F62" s="42">
        <v>220.79</v>
      </c>
      <c r="G62" s="43">
        <f t="shared" si="4"/>
        <v>3091.06</v>
      </c>
    </row>
    <row r="63" spans="1:7" ht="13" x14ac:dyDescent="0.3">
      <c r="A63" s="63" t="s">
        <v>42</v>
      </c>
      <c r="B63" s="63"/>
      <c r="C63" s="63"/>
      <c r="D63" s="63"/>
      <c r="E63" s="63"/>
      <c r="F63" s="42">
        <v>166.76</v>
      </c>
      <c r="G63" s="43">
        <f t="shared" si="4"/>
        <v>2334.64</v>
      </c>
    </row>
    <row r="64" spans="1:7" ht="13" x14ac:dyDescent="0.3">
      <c r="A64" s="63" t="s">
        <v>43</v>
      </c>
      <c r="B64" s="63"/>
      <c r="C64" s="63"/>
      <c r="D64" s="63"/>
      <c r="E64" s="63"/>
      <c r="F64" s="42">
        <v>166.76</v>
      </c>
      <c r="G64" s="43">
        <f t="shared" si="4"/>
        <v>2334.64</v>
      </c>
    </row>
    <row r="65" spans="1:10" ht="13" x14ac:dyDescent="0.3">
      <c r="A65" s="63" t="s">
        <v>44</v>
      </c>
      <c r="B65" s="63"/>
      <c r="C65" s="63"/>
      <c r="D65" s="63"/>
      <c r="E65" s="63"/>
      <c r="F65" s="42">
        <v>133.39999999999998</v>
      </c>
      <c r="G65" s="43">
        <f t="shared" si="4"/>
        <v>1867.5999999999997</v>
      </c>
    </row>
    <row r="66" spans="1:10" ht="13" x14ac:dyDescent="0.3">
      <c r="A66" s="63" t="s">
        <v>45</v>
      </c>
      <c r="B66" s="63"/>
      <c r="C66" s="63"/>
      <c r="D66" s="63"/>
      <c r="E66" s="63"/>
      <c r="F66" s="42">
        <v>108.11</v>
      </c>
      <c r="G66" s="43">
        <f t="shared" si="4"/>
        <v>1513.54</v>
      </c>
    </row>
    <row r="67" spans="1:10" ht="13" x14ac:dyDescent="0.3">
      <c r="A67" s="63" t="s">
        <v>46</v>
      </c>
      <c r="B67" s="63"/>
      <c r="C67" s="63"/>
      <c r="D67" s="63"/>
      <c r="E67" s="63"/>
      <c r="F67" s="42">
        <v>108.11</v>
      </c>
      <c r="G67" s="43">
        <f t="shared" si="4"/>
        <v>1513.54</v>
      </c>
    </row>
    <row r="68" spans="1:10" ht="13" x14ac:dyDescent="0.3">
      <c r="A68" s="63" t="s">
        <v>47</v>
      </c>
      <c r="B68" s="63"/>
      <c r="C68" s="63"/>
      <c r="D68" s="63"/>
      <c r="E68" s="63"/>
      <c r="F68" s="42">
        <v>81.5</v>
      </c>
      <c r="G68" s="43">
        <f t="shared" si="4"/>
        <v>1141</v>
      </c>
    </row>
    <row r="69" spans="1:10" ht="13" x14ac:dyDescent="0.3">
      <c r="A69" s="63" t="s">
        <v>48</v>
      </c>
      <c r="B69" s="63"/>
      <c r="C69" s="63"/>
      <c r="D69" s="63"/>
      <c r="E69" s="63"/>
      <c r="F69" s="42">
        <v>81.5</v>
      </c>
      <c r="G69" s="43">
        <f t="shared" si="4"/>
        <v>1141</v>
      </c>
    </row>
    <row r="70" spans="1:10" ht="13" x14ac:dyDescent="0.3">
      <c r="H70" s="44"/>
    </row>
    <row r="71" spans="1:10" ht="13" x14ac:dyDescent="0.3">
      <c r="A71" s="45" t="s">
        <v>63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 ht="13" x14ac:dyDescent="0.3">
      <c r="A72" s="39" t="s">
        <v>19</v>
      </c>
      <c r="B72" s="34" t="s">
        <v>21</v>
      </c>
    </row>
    <row r="73" spans="1:10" ht="13" x14ac:dyDescent="0.3">
      <c r="A73" s="46">
        <v>54.21</v>
      </c>
      <c r="B73" s="36">
        <f>A73*12</f>
        <v>650.52</v>
      </c>
      <c r="C73" s="37"/>
    </row>
    <row r="74" spans="1:10" ht="13" x14ac:dyDescent="0.3">
      <c r="C74" s="37"/>
      <c r="E74" s="3"/>
      <c r="F74" s="3"/>
    </row>
    <row r="75" spans="1:10" ht="13" x14ac:dyDescent="0.3">
      <c r="A75" s="45" t="s">
        <v>64</v>
      </c>
      <c r="B75" s="3"/>
      <c r="C75" s="47"/>
      <c r="D75" s="3"/>
    </row>
    <row r="76" spans="1:10" ht="13" x14ac:dyDescent="0.3">
      <c r="A76" s="39" t="s">
        <v>19</v>
      </c>
      <c r="B76" s="34" t="s">
        <v>21</v>
      </c>
      <c r="C76" s="48"/>
    </row>
    <row r="77" spans="1:10" ht="13" x14ac:dyDescent="0.3">
      <c r="A77" s="49">
        <v>108.08</v>
      </c>
      <c r="B77" s="43">
        <f>A77*12</f>
        <v>1296.96</v>
      </c>
      <c r="C77" s="37"/>
    </row>
    <row r="78" spans="1:10" ht="13" x14ac:dyDescent="0.3">
      <c r="A78" s="49">
        <v>82.89</v>
      </c>
      <c r="B78" s="43">
        <f>A78*12</f>
        <v>994.68000000000006</v>
      </c>
      <c r="C78" s="37"/>
    </row>
    <row r="79" spans="1:10" x14ac:dyDescent="0.25">
      <c r="C79" s="37"/>
    </row>
    <row r="80" spans="1:10" ht="13" x14ac:dyDescent="0.3">
      <c r="A80" s="45" t="s">
        <v>49</v>
      </c>
      <c r="B80" s="3"/>
      <c r="C80" s="3"/>
      <c r="D80" s="3"/>
      <c r="E80" s="3"/>
      <c r="F80" s="3"/>
      <c r="G80" s="3"/>
      <c r="H80" s="3"/>
      <c r="I80" s="3"/>
      <c r="J80" s="3"/>
    </row>
    <row r="81" spans="1:10" ht="13" x14ac:dyDescent="0.3">
      <c r="A81" s="50" t="s">
        <v>18</v>
      </c>
      <c r="B81" s="51" t="s">
        <v>50</v>
      </c>
      <c r="C81" s="52" t="s">
        <v>51</v>
      </c>
      <c r="D81" s="53"/>
      <c r="E81" s="53"/>
      <c r="F81" s="53"/>
      <c r="G81" s="53"/>
    </row>
    <row r="82" spans="1:10" ht="13" x14ac:dyDescent="0.3">
      <c r="A82" s="35" t="s">
        <v>12</v>
      </c>
      <c r="B82" s="46">
        <v>23.080000000000002</v>
      </c>
      <c r="C82" s="46">
        <v>27.69</v>
      </c>
      <c r="D82" s="37"/>
      <c r="E82" s="37"/>
      <c r="F82" s="37"/>
    </row>
    <row r="83" spans="1:10" ht="13" x14ac:dyDescent="0.3">
      <c r="A83" s="35" t="s">
        <v>13</v>
      </c>
      <c r="B83" s="46">
        <v>19.880000000000003</v>
      </c>
      <c r="C83" s="46">
        <v>23.790000000000003</v>
      </c>
      <c r="D83" s="37"/>
      <c r="E83" s="37"/>
      <c r="F83" s="37"/>
    </row>
    <row r="84" spans="1:10" ht="13" x14ac:dyDescent="0.3">
      <c r="A84" s="35" t="s">
        <v>14</v>
      </c>
      <c r="B84" s="46">
        <v>15.67</v>
      </c>
      <c r="C84" s="46">
        <v>18.78</v>
      </c>
      <c r="D84" s="37"/>
      <c r="E84" s="37"/>
      <c r="F84" s="37"/>
    </row>
    <row r="85" spans="1:10" ht="13" x14ac:dyDescent="0.3">
      <c r="A85" s="35" t="s">
        <v>15</v>
      </c>
      <c r="B85" s="46">
        <v>13.47</v>
      </c>
      <c r="C85" s="46">
        <v>16.100000000000001</v>
      </c>
      <c r="D85" s="37"/>
      <c r="E85" s="37"/>
      <c r="F85" s="37"/>
    </row>
    <row r="86" spans="1:10" ht="13" x14ac:dyDescent="0.3">
      <c r="A86" s="35" t="s">
        <v>16</v>
      </c>
      <c r="B86" s="46">
        <v>12.56</v>
      </c>
      <c r="C86" s="46">
        <v>15.049999999999999</v>
      </c>
      <c r="D86" s="37"/>
      <c r="E86" s="37"/>
      <c r="F86" s="37"/>
    </row>
    <row r="87" spans="1:10" ht="13" x14ac:dyDescent="0.3">
      <c r="A87" s="53"/>
      <c r="B87" s="47"/>
      <c r="C87" s="47"/>
      <c r="D87" s="47"/>
      <c r="E87" s="3"/>
      <c r="F87" s="3"/>
      <c r="G87" s="3"/>
      <c r="H87" s="3"/>
      <c r="I87" s="3"/>
      <c r="J87" s="3"/>
    </row>
    <row r="88" spans="1:10" ht="13" x14ac:dyDescent="0.3">
      <c r="A88" s="38" t="s">
        <v>52</v>
      </c>
      <c r="B88" s="3"/>
      <c r="C88" s="3"/>
      <c r="D88" s="3"/>
      <c r="E88" s="3"/>
      <c r="F88" s="3"/>
      <c r="G88" s="3"/>
      <c r="H88" s="3"/>
      <c r="I88" s="3"/>
      <c r="J88" s="3"/>
    </row>
    <row r="89" spans="1:10" ht="13" x14ac:dyDescent="0.3">
      <c r="A89" s="70" t="s">
        <v>53</v>
      </c>
      <c r="B89" s="70"/>
      <c r="C89" s="71" t="s">
        <v>54</v>
      </c>
      <c r="D89" s="72"/>
      <c r="E89" s="3"/>
      <c r="F89" s="53"/>
      <c r="G89" s="3"/>
      <c r="H89" s="3"/>
      <c r="I89" s="3"/>
      <c r="J89" s="3"/>
    </row>
    <row r="90" spans="1:10" ht="13" x14ac:dyDescent="0.3">
      <c r="A90" s="70"/>
      <c r="B90" s="70"/>
      <c r="C90" s="54" t="s">
        <v>55</v>
      </c>
      <c r="D90" s="55" t="s">
        <v>56</v>
      </c>
      <c r="E90" s="53"/>
      <c r="F90" s="3"/>
      <c r="G90" s="3"/>
      <c r="H90" s="3"/>
      <c r="I90" s="3"/>
    </row>
    <row r="91" spans="1:10" ht="13" x14ac:dyDescent="0.3">
      <c r="A91" s="68" t="s">
        <v>57</v>
      </c>
      <c r="B91" s="68"/>
      <c r="C91" s="56">
        <v>0.23599999999999999</v>
      </c>
      <c r="D91" s="56">
        <v>0.23599999999999999</v>
      </c>
      <c r="E91" s="57"/>
      <c r="F91" s="3"/>
      <c r="G91" s="3"/>
      <c r="H91" s="3"/>
      <c r="I91" s="3"/>
    </row>
    <row r="92" spans="1:10" ht="13" x14ac:dyDescent="0.3">
      <c r="A92" s="68" t="s">
        <v>58</v>
      </c>
      <c r="B92" s="68"/>
      <c r="C92" s="56">
        <v>5.5E-2</v>
      </c>
      <c r="D92" s="56"/>
      <c r="E92" s="57"/>
      <c r="F92" s="3"/>
      <c r="G92" s="3"/>
      <c r="H92" s="3"/>
      <c r="I92" s="3"/>
    </row>
    <row r="93" spans="1:10" ht="13" x14ac:dyDescent="0.3">
      <c r="A93" s="68" t="s">
        <v>59</v>
      </c>
      <c r="B93" s="68"/>
      <c r="C93" s="56">
        <v>6.0000000000000001E-3</v>
      </c>
      <c r="D93" s="56">
        <v>6.0000000000000001E-3</v>
      </c>
      <c r="E93" s="57"/>
      <c r="F93" s="3"/>
      <c r="G93" s="3"/>
      <c r="H93" s="3"/>
      <c r="I93" s="3"/>
    </row>
    <row r="94" spans="1:10" ht="13" x14ac:dyDescent="0.3">
      <c r="A94" s="68" t="s">
        <v>60</v>
      </c>
      <c r="B94" s="68"/>
      <c r="C94" s="56">
        <v>1.4999999999999999E-2</v>
      </c>
      <c r="D94" s="56">
        <v>1.4999999999999999E-2</v>
      </c>
      <c r="E94" s="57"/>
      <c r="F94" s="3"/>
      <c r="G94" s="3"/>
      <c r="H94" s="3"/>
      <c r="I94" s="3"/>
    </row>
    <row r="95" spans="1:10" ht="13" x14ac:dyDescent="0.3">
      <c r="A95" s="58" t="s">
        <v>61</v>
      </c>
      <c r="B95" s="58"/>
      <c r="C95" s="56">
        <v>6.7000000000000002E-3</v>
      </c>
      <c r="D95" s="56">
        <v>6.7000000000000002E-3</v>
      </c>
      <c r="E95" s="57"/>
      <c r="F95" s="3"/>
      <c r="G95" s="3"/>
      <c r="H95" s="3"/>
      <c r="I95" s="3"/>
    </row>
    <row r="96" spans="1:10" ht="13" x14ac:dyDescent="0.3">
      <c r="A96" s="69" t="s">
        <v>62</v>
      </c>
      <c r="B96" s="69"/>
      <c r="C96" s="59">
        <f>SUM(C91:C95)</f>
        <v>0.31869999999999998</v>
      </c>
      <c r="D96" s="59">
        <f>SUM(D91:D95)</f>
        <v>0.26369999999999999</v>
      </c>
      <c r="E96" s="60"/>
      <c r="F96" s="3"/>
      <c r="G96" s="3"/>
      <c r="H96" s="3"/>
      <c r="I96" s="3"/>
    </row>
  </sheetData>
  <mergeCells count="34">
    <mergeCell ref="A94:B94"/>
    <mergeCell ref="A96:B96"/>
    <mergeCell ref="A89:B90"/>
    <mergeCell ref="C89:D89"/>
    <mergeCell ref="A91:B91"/>
    <mergeCell ref="A92:B92"/>
    <mergeCell ref="A93:B93"/>
    <mergeCell ref="A66:E66"/>
    <mergeCell ref="A67:E67"/>
    <mergeCell ref="A68:E68"/>
    <mergeCell ref="A69:E69"/>
    <mergeCell ref="A65:E65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53:E53"/>
    <mergeCell ref="A8:I8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</mergeCells>
  <pageMargins left="0.7" right="0.7" top="0.75" bottom="0.75" header="0.3" footer="0.3"/>
  <pageSetup paperSize="8" fitToHeight="0" orientation="landscape" r:id="rId1"/>
  <rowBreaks count="1" manualBreakCount="1">
    <brk id="4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405ED11C5D424AA23F868586BFF276" ma:contentTypeVersion="7" ma:contentTypeDescription="Crear nuevo documento." ma:contentTypeScope="" ma:versionID="94080d3cb92317586f4217b00f4e1d4b">
  <xsd:schema xmlns:xsd="http://www.w3.org/2001/XMLSchema" xmlns:xs="http://www.w3.org/2001/XMLSchema" xmlns:p="http://schemas.microsoft.com/office/2006/metadata/properties" xmlns:ns2="58c234ab-d4cd-4c3a-a54c-d4a5d56e7f09" targetNamespace="http://schemas.microsoft.com/office/2006/metadata/properties" ma:root="true" ma:fieldsID="485e2a85c6b138b8f2dae0be911a740b" ns2:_="">
    <xsd:import namespace="58c234ab-d4cd-4c3a-a54c-d4a5d56e7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234ab-d4cd-4c3a-a54c-d4a5d56e7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112FB-4E00-4B4B-B4B6-28434F7BAD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652A17-D5E1-4CD3-AAED-299028D67C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FD210-FE7A-4B1A-99B7-43C49666B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2025</vt:lpstr>
    </vt:vector>
  </TitlesOfParts>
  <Company>Universitat Rovira i Virgili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Alvarez Molina</dc:creator>
  <cp:lastModifiedBy>Laura Galofré Ribas</cp:lastModifiedBy>
  <dcterms:created xsi:type="dcterms:W3CDTF">2024-09-26T06:47:56Z</dcterms:created>
  <dcterms:modified xsi:type="dcterms:W3CDTF">2025-03-11T07:58:36Z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0x010100C1405ED11C5D424AA23F868586BFF276</vt:lpwstr>
  </property>
</Properties>
</file>