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is documentos\Tancament\Tanc2017\Balanç\Immobilitzat\"/>
    </mc:Choice>
  </mc:AlternateContent>
  <bookViews>
    <workbookView xWindow="0" yWindow="0" windowWidth="28800" windowHeight="11835"/>
  </bookViews>
  <sheets>
    <sheet name="NOU FORMAT IMMOBLES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H66" i="1"/>
  <c r="H65" i="1"/>
  <c r="H64" i="1"/>
  <c r="F63" i="1"/>
  <c r="H63" i="1" s="1"/>
  <c r="H62" i="1"/>
  <c r="H61" i="1"/>
  <c r="F60" i="1"/>
  <c r="F67" i="1" s="1"/>
  <c r="F69" i="1" s="1"/>
  <c r="D57" i="1"/>
  <c r="H56" i="1"/>
  <c r="H55" i="1"/>
  <c r="H54" i="1"/>
  <c r="F53" i="1"/>
  <c r="F57" i="1" s="1"/>
  <c r="D53" i="1"/>
  <c r="F50" i="1"/>
  <c r="D50" i="1"/>
  <c r="D69" i="1" s="1"/>
  <c r="H49" i="1"/>
  <c r="H48" i="1"/>
  <c r="H47" i="1"/>
  <c r="H50" i="1" s="1"/>
  <c r="H44" i="1"/>
  <c r="F44" i="1"/>
  <c r="D44" i="1"/>
  <c r="H43" i="1"/>
  <c r="F40" i="1"/>
  <c r="D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40" i="1" s="1"/>
  <c r="D23" i="1"/>
  <c r="H22" i="1"/>
  <c r="F22" i="1"/>
  <c r="F23" i="1" s="1"/>
  <c r="D22" i="1"/>
  <c r="H21" i="1"/>
  <c r="H20" i="1"/>
  <c r="H19" i="1"/>
  <c r="H23" i="1" s="1"/>
  <c r="D16" i="1"/>
  <c r="H15" i="1"/>
  <c r="H14" i="1"/>
  <c r="H13" i="1"/>
  <c r="H12" i="1"/>
  <c r="H11" i="1"/>
  <c r="H10" i="1"/>
  <c r="F9" i="1"/>
  <c r="F16" i="1" s="1"/>
  <c r="D9" i="1"/>
  <c r="H9" i="1" l="1"/>
  <c r="H16" i="1" s="1"/>
  <c r="H53" i="1"/>
  <c r="H57" i="1" s="1"/>
  <c r="H60" i="1"/>
  <c r="H67" i="1" s="1"/>
  <c r="H69" i="1" s="1"/>
</calcChain>
</file>

<file path=xl/sharedStrings.xml><?xml version="1.0" encoding="utf-8"?>
<sst xmlns="http://schemas.openxmlformats.org/spreadsheetml/2006/main" count="101" uniqueCount="60">
  <si>
    <t>Béns Immobles i drets sobre la propietat de la URV *</t>
  </si>
  <si>
    <t>Situació a 31/12/2017</t>
  </si>
  <si>
    <t>Descripció</t>
  </si>
  <si>
    <t>Qualificació Jurídica</t>
  </si>
  <si>
    <t>Valor de béns  immobles</t>
  </si>
  <si>
    <t>Amortització acumulada</t>
  </si>
  <si>
    <t xml:space="preserve">Valor net comptable </t>
  </si>
  <si>
    <t>a 31/12/2017</t>
  </si>
  <si>
    <t>Campus Bellissens</t>
  </si>
  <si>
    <t>Fac. CC. Econòmiques i Empresarials (Bellissens)</t>
  </si>
  <si>
    <t>Domini Públic</t>
  </si>
  <si>
    <t>Edifici Mas Vila Barberà</t>
  </si>
  <si>
    <t>Escola Tècnica Superior Arquitectura</t>
  </si>
  <si>
    <t>Edifici I+D+I Nutrició i Salut</t>
  </si>
  <si>
    <t>Habitatges Residència Estudiants ***</t>
  </si>
  <si>
    <t>CRAI Bellissens ***</t>
  </si>
  <si>
    <t xml:space="preserve">Ampliació Urbanització Bellissens </t>
  </si>
  <si>
    <t>Campus Catalunya</t>
  </si>
  <si>
    <t>Fac. Ciències Jurídiques</t>
  </si>
  <si>
    <t>Fac. Ciències de l'Educació i Psicologia ***</t>
  </si>
  <si>
    <t>Edifici Serveis Centrals i Arxiu ***</t>
  </si>
  <si>
    <t>Ampliació Edifici CRAI</t>
  </si>
  <si>
    <t>Campus Sescelades</t>
  </si>
  <si>
    <t>Fac.Ciències Educació i Psicologia **</t>
  </si>
  <si>
    <t>Edifici Casa Antics Conserges **</t>
  </si>
  <si>
    <t>Edifici CTTi</t>
  </si>
  <si>
    <t>Edificis ETSE/Q- Mòdul E</t>
  </si>
  <si>
    <t>Edifici Aulari i Serveis</t>
  </si>
  <si>
    <t>Edifici Laboratoris Docents</t>
  </si>
  <si>
    <t>Edifici Servei Recursos Científics i Tècnics</t>
  </si>
  <si>
    <t>Edifici Fac.Química i Enologia</t>
  </si>
  <si>
    <t>Edifici Biblioteca, Sales d'Estudi i Aules Específiques</t>
  </si>
  <si>
    <t>Edifici Plantes Pilot</t>
  </si>
  <si>
    <t>Urbanització Campus Sescelades</t>
  </si>
  <si>
    <t>Estació Transformadora</t>
  </si>
  <si>
    <t>Edifici I+D+I Química Sostenible</t>
  </si>
  <si>
    <t>Edifici nou CTTi ***</t>
  </si>
  <si>
    <t>Campus Terres de l'Ebre</t>
  </si>
  <si>
    <t>Mòdul Prefabricat</t>
  </si>
  <si>
    <t>Campus Vila-seca</t>
  </si>
  <si>
    <t>Facultat de Turisme i Geografia</t>
  </si>
  <si>
    <t>Edifici I+D+I Turisme i Oci de la Costa Daurada</t>
  </si>
  <si>
    <t>Estació Transformadora EUTO</t>
  </si>
  <si>
    <t>Seu del Baix Penedès</t>
  </si>
  <si>
    <t>CRAI Coma-ruga</t>
  </si>
  <si>
    <t>Aulari-Auditori</t>
  </si>
  <si>
    <t>Edifici Blau/Pavelló Visites</t>
  </si>
  <si>
    <t>Altres edificis</t>
  </si>
  <si>
    <t>Rectorat</t>
  </si>
  <si>
    <t>Antic Mercat del Fòrum</t>
  </si>
  <si>
    <t xml:space="preserve">Facultat de Medicina i Ciències de la Salut </t>
  </si>
  <si>
    <t>Edifici Mas dels Frares (Constantí) **</t>
  </si>
  <si>
    <t>Edifici I+D+I Indústria Enològica</t>
  </si>
  <si>
    <t>Edifici Alberg-Residència Sant Jordi</t>
  </si>
  <si>
    <t>Varis</t>
  </si>
  <si>
    <t>TOTALS</t>
  </si>
  <si>
    <t>* Inclou Construccions i Instal.lacions Tècniques</t>
  </si>
  <si>
    <t>*** Edificis en construcció</t>
  </si>
  <si>
    <r>
      <t xml:space="preserve">** </t>
    </r>
    <r>
      <rPr>
        <b/>
        <sz val="10"/>
        <rFont val="Geneva"/>
      </rPr>
      <t>Decret de Traspàs 132/1992</t>
    </r>
    <r>
      <rPr>
        <sz val="10"/>
        <rFont val="Geneva"/>
      </rPr>
      <t>, de 22 de juny, pel qual s'integren i s'adscriuen a la Universitat Rovira i Virgili diferents centres dependents de la Universitat de Barcelona</t>
    </r>
  </si>
  <si>
    <t>i de la Universitat Politècnica de Catalunya (DOGC 1.7.1992)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</si>
</sst>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indexed="8"/>
      <name val="MS Sans Serif"/>
    </font>
    <font>
      <b/>
      <sz val="11"/>
      <name val="Geneva"/>
    </font>
    <font>
      <sz val="10"/>
      <name val="Geneva"/>
    </font>
    <font>
      <b/>
      <sz val="10"/>
      <color indexed="8"/>
      <name val="MS Sans Serif"/>
    </font>
    <font>
      <b/>
      <u/>
      <sz val="10"/>
      <name val="Geneva"/>
    </font>
    <font>
      <b/>
      <sz val="10"/>
      <name val="Geneva"/>
    </font>
    <font>
      <b/>
      <i/>
      <sz val="1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/>
    <xf numFmtId="4" fontId="3" fillId="0" borderId="0" xfId="0" applyNumberFormat="1" applyFont="1" applyFill="1" applyBorder="1" applyAlignment="1" applyProtection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2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/>
    <xf numFmtId="4" fontId="6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48" workbookViewId="0">
      <selection activeCell="F70" sqref="F70"/>
    </sheetView>
  </sheetViews>
  <sheetFormatPr baseColWidth="10" defaultColWidth="9.140625" defaultRowHeight="12.75"/>
  <cols>
    <col min="1" max="1" width="9.140625" style="6"/>
    <col min="2" max="2" width="46.42578125" style="6" customWidth="1"/>
    <col min="3" max="3" width="20" style="6" bestFit="1" customWidth="1"/>
    <col min="4" max="4" width="24" style="6" bestFit="1" customWidth="1"/>
    <col min="5" max="5" width="4.85546875" style="6" customWidth="1"/>
    <col min="6" max="6" width="23.5703125" style="6" bestFit="1" customWidth="1"/>
    <col min="7" max="7" width="5" style="6" customWidth="1"/>
    <col min="8" max="8" width="20.28515625" style="6" bestFit="1" customWidth="1"/>
    <col min="9" max="11" width="9.140625" style="6"/>
    <col min="12" max="12" width="12.28515625" style="6" bestFit="1" customWidth="1"/>
    <col min="13" max="13" width="15.7109375" style="7" bestFit="1" customWidth="1"/>
    <col min="14" max="14" width="14.5703125" style="6" bestFit="1" customWidth="1"/>
    <col min="15" max="16384" width="9.140625" style="6"/>
  </cols>
  <sheetData>
    <row r="1" spans="1:13" ht="15">
      <c r="A1" s="1" t="s">
        <v>0</v>
      </c>
      <c r="B1" s="2"/>
      <c r="C1" s="3"/>
      <c r="D1" s="3"/>
      <c r="E1" s="4"/>
      <c r="F1" s="5"/>
      <c r="G1" s="2"/>
      <c r="H1" s="5"/>
    </row>
    <row r="2" spans="1:13">
      <c r="A2" s="2"/>
      <c r="B2" s="2"/>
      <c r="C2" s="3"/>
      <c r="D2" s="3"/>
      <c r="E2" s="4"/>
      <c r="F2" s="5"/>
      <c r="G2" s="2"/>
      <c r="H2" s="5"/>
    </row>
    <row r="3" spans="1:13">
      <c r="A3" s="2"/>
      <c r="B3" s="2" t="s">
        <v>1</v>
      </c>
      <c r="C3" s="3"/>
      <c r="D3" s="8"/>
      <c r="E3" s="8"/>
      <c r="F3" s="5"/>
      <c r="G3" s="2"/>
      <c r="H3" s="5"/>
    </row>
    <row r="4" spans="1:13">
      <c r="A4" s="2"/>
      <c r="B4" s="2"/>
      <c r="C4" s="3"/>
      <c r="D4" s="3"/>
      <c r="E4" s="4"/>
      <c r="F4" s="5"/>
      <c r="G4" s="2"/>
      <c r="H4" s="5"/>
      <c r="L4" s="9"/>
    </row>
    <row r="5" spans="1:13">
      <c r="A5" s="2"/>
      <c r="B5" s="10" t="s">
        <v>2</v>
      </c>
      <c r="C5" s="11" t="s">
        <v>3</v>
      </c>
      <c r="D5" s="12" t="s">
        <v>4</v>
      </c>
      <c r="E5" s="12"/>
      <c r="F5" s="12" t="s">
        <v>5</v>
      </c>
      <c r="G5" s="12"/>
      <c r="H5" s="13" t="s">
        <v>6</v>
      </c>
      <c r="L5" s="9"/>
    </row>
    <row r="6" spans="1:13">
      <c r="A6" s="2"/>
      <c r="B6" s="14"/>
      <c r="C6" s="15"/>
      <c r="D6" s="12" t="s">
        <v>7</v>
      </c>
      <c r="E6" s="16"/>
      <c r="F6" s="12" t="s">
        <v>7</v>
      </c>
      <c r="G6" s="12"/>
      <c r="H6" s="13" t="s">
        <v>7</v>
      </c>
      <c r="L6" s="9"/>
      <c r="M6" s="17"/>
    </row>
    <row r="7" spans="1:13">
      <c r="A7" s="2"/>
      <c r="B7" s="14"/>
      <c r="C7" s="15"/>
      <c r="D7" s="12"/>
      <c r="E7" s="16"/>
      <c r="F7" s="12"/>
      <c r="G7" s="12"/>
      <c r="H7" s="13"/>
      <c r="L7" s="9"/>
    </row>
    <row r="8" spans="1:13">
      <c r="A8" s="2"/>
      <c r="B8" s="14" t="s">
        <v>8</v>
      </c>
      <c r="C8" s="5"/>
      <c r="D8" s="3"/>
      <c r="E8" s="4"/>
      <c r="F8" s="3"/>
      <c r="G8" s="4"/>
      <c r="H8" s="18"/>
      <c r="L8" s="9"/>
    </row>
    <row r="9" spans="1:13">
      <c r="A9" s="2"/>
      <c r="B9" s="19" t="s">
        <v>9</v>
      </c>
      <c r="C9" s="5" t="s">
        <v>10</v>
      </c>
      <c r="D9" s="3">
        <f>5864584.28+304026.79</f>
        <v>6168611.0700000003</v>
      </c>
      <c r="E9" s="4"/>
      <c r="F9" s="3">
        <f>2873987.26+295616.84</f>
        <v>3169604.0999999996</v>
      </c>
      <c r="G9" s="4"/>
      <c r="H9" s="18">
        <f t="shared" ref="H9:H15" si="0">+D9-F9</f>
        <v>2999006.9700000007</v>
      </c>
      <c r="L9" s="9"/>
    </row>
    <row r="10" spans="1:13">
      <c r="A10" s="2"/>
      <c r="B10" s="19" t="s">
        <v>11</v>
      </c>
      <c r="C10" s="5" t="s">
        <v>10</v>
      </c>
      <c r="D10" s="3">
        <v>856035.01</v>
      </c>
      <c r="E10" s="4"/>
      <c r="F10" s="3">
        <v>484950.99</v>
      </c>
      <c r="G10" s="4"/>
      <c r="H10" s="18">
        <f t="shared" si="0"/>
        <v>371084.02</v>
      </c>
      <c r="L10" s="9"/>
    </row>
    <row r="11" spans="1:13">
      <c r="A11" s="2"/>
      <c r="B11" s="19" t="s">
        <v>12</v>
      </c>
      <c r="C11" s="5" t="s">
        <v>10</v>
      </c>
      <c r="D11" s="3">
        <v>7433737.5299999993</v>
      </c>
      <c r="E11" s="4"/>
      <c r="F11" s="3">
        <v>2169597.5</v>
      </c>
      <c r="G11" s="4"/>
      <c r="H11" s="18">
        <f t="shared" si="0"/>
        <v>5264140.0299999993</v>
      </c>
      <c r="L11" s="9"/>
    </row>
    <row r="12" spans="1:13">
      <c r="A12" s="2"/>
      <c r="B12" s="19" t="s">
        <v>13</v>
      </c>
      <c r="C12" s="5" t="s">
        <v>10</v>
      </c>
      <c r="D12" s="3">
        <v>10262675.84</v>
      </c>
      <c r="E12" s="4"/>
      <c r="F12" s="3">
        <v>2941665.39</v>
      </c>
      <c r="G12" s="4"/>
      <c r="H12" s="18">
        <f t="shared" si="0"/>
        <v>7321010.4499999993</v>
      </c>
      <c r="L12" s="9"/>
      <c r="M12" s="17"/>
    </row>
    <row r="13" spans="1:13">
      <c r="A13" s="2"/>
      <c r="B13" s="19" t="s">
        <v>14</v>
      </c>
      <c r="C13" s="5" t="s">
        <v>10</v>
      </c>
      <c r="D13" s="3">
        <v>3659.46</v>
      </c>
      <c r="E13" s="4"/>
      <c r="F13" s="3">
        <v>0</v>
      </c>
      <c r="G13" s="4"/>
      <c r="H13" s="18">
        <f t="shared" si="0"/>
        <v>3659.46</v>
      </c>
      <c r="L13" s="9"/>
    </row>
    <row r="14" spans="1:13">
      <c r="A14" s="2"/>
      <c r="B14" s="19" t="s">
        <v>15</v>
      </c>
      <c r="C14" s="5" t="s">
        <v>10</v>
      </c>
      <c r="D14" s="3">
        <v>52578.94</v>
      </c>
      <c r="E14" s="4"/>
      <c r="F14" s="3">
        <v>0</v>
      </c>
      <c r="G14" s="4"/>
      <c r="H14" s="18">
        <f t="shared" si="0"/>
        <v>52578.94</v>
      </c>
      <c r="L14" s="9"/>
      <c r="M14" s="17"/>
    </row>
    <row r="15" spans="1:13">
      <c r="A15" s="2"/>
      <c r="B15" s="19" t="s">
        <v>16</v>
      </c>
      <c r="C15" s="5" t="s">
        <v>10</v>
      </c>
      <c r="D15" s="20">
        <v>2330531.5299999998</v>
      </c>
      <c r="E15" s="4"/>
      <c r="F15" s="20">
        <v>209711.22</v>
      </c>
      <c r="G15" s="4"/>
      <c r="H15" s="20">
        <f t="shared" si="0"/>
        <v>2120820.3099999996</v>
      </c>
      <c r="L15" s="9"/>
    </row>
    <row r="16" spans="1:13">
      <c r="A16" s="2"/>
      <c r="B16" s="14"/>
      <c r="C16" s="15"/>
      <c r="D16" s="21">
        <f>SUM(D9:D15)</f>
        <v>27107829.380000003</v>
      </c>
      <c r="E16" s="16"/>
      <c r="F16" s="21">
        <f>SUM(F9:F15)</f>
        <v>8975529.2000000011</v>
      </c>
      <c r="G16" s="12"/>
      <c r="H16" s="21">
        <f>SUM(H9:H15)</f>
        <v>18132300.18</v>
      </c>
      <c r="L16" s="9"/>
    </row>
    <row r="17" spans="1:13">
      <c r="A17" s="2"/>
      <c r="B17" s="14"/>
      <c r="C17" s="15"/>
      <c r="D17" s="12"/>
      <c r="E17" s="16"/>
      <c r="F17" s="12"/>
      <c r="G17" s="12"/>
      <c r="H17" s="13"/>
      <c r="L17" s="9"/>
    </row>
    <row r="18" spans="1:13">
      <c r="A18" s="2"/>
      <c r="B18" s="14" t="s">
        <v>17</v>
      </c>
      <c r="C18" s="5"/>
      <c r="D18" s="3"/>
      <c r="E18" s="4"/>
      <c r="F18" s="3"/>
      <c r="G18" s="4"/>
      <c r="H18" s="18"/>
      <c r="L18" s="9"/>
      <c r="M18" s="17"/>
    </row>
    <row r="19" spans="1:13">
      <c r="A19" s="2"/>
      <c r="B19" s="19" t="s">
        <v>18</v>
      </c>
      <c r="C19" s="5" t="s">
        <v>10</v>
      </c>
      <c r="D19" s="3">
        <v>9800646.0999999996</v>
      </c>
      <c r="E19" s="4"/>
      <c r="F19" s="3">
        <v>4737582.4400000004</v>
      </c>
      <c r="G19" s="4"/>
      <c r="H19" s="18">
        <f>+D19-F19</f>
        <v>5063063.6599999992</v>
      </c>
      <c r="L19" s="9"/>
      <c r="M19" s="17"/>
    </row>
    <row r="20" spans="1:13">
      <c r="A20" s="2"/>
      <c r="B20" s="19" t="s">
        <v>19</v>
      </c>
      <c r="C20" s="5" t="s">
        <v>10</v>
      </c>
      <c r="D20" s="3">
        <v>741908.06</v>
      </c>
      <c r="E20" s="4"/>
      <c r="F20" s="3">
        <v>0</v>
      </c>
      <c r="G20" s="4"/>
      <c r="H20" s="18">
        <f>+D20-F20</f>
        <v>741908.06</v>
      </c>
      <c r="L20" s="9"/>
      <c r="M20" s="17"/>
    </row>
    <row r="21" spans="1:13">
      <c r="A21" s="2"/>
      <c r="B21" s="19" t="s">
        <v>20</v>
      </c>
      <c r="C21" s="5" t="s">
        <v>10</v>
      </c>
      <c r="D21" s="3">
        <v>160830.76999999999</v>
      </c>
      <c r="E21" s="4"/>
      <c r="F21" s="3">
        <v>0</v>
      </c>
      <c r="G21" s="4"/>
      <c r="H21" s="18">
        <f>+D21-F21</f>
        <v>160830.76999999999</v>
      </c>
      <c r="L21" s="9"/>
    </row>
    <row r="22" spans="1:13">
      <c r="A22" s="2"/>
      <c r="B22" s="19" t="s">
        <v>21</v>
      </c>
      <c r="C22" s="5" t="s">
        <v>10</v>
      </c>
      <c r="D22" s="20">
        <f>2894300.87-9.02</f>
        <v>2894291.85</v>
      </c>
      <c r="E22" s="4"/>
      <c r="F22" s="20">
        <f>442466.4-9.02</f>
        <v>442457.38</v>
      </c>
      <c r="G22" s="4"/>
      <c r="H22" s="20">
        <f>+D22-F22</f>
        <v>2451834.4700000002</v>
      </c>
      <c r="L22" s="9"/>
    </row>
    <row r="23" spans="1:13">
      <c r="A23" s="2"/>
      <c r="B23" s="19"/>
      <c r="C23" s="5"/>
      <c r="D23" s="21">
        <f>SUM(D19:D22)</f>
        <v>13597676.779999999</v>
      </c>
      <c r="E23" s="4"/>
      <c r="F23" s="21">
        <f>SUM(F19:F22)</f>
        <v>5180039.82</v>
      </c>
      <c r="G23" s="4"/>
      <c r="H23" s="21">
        <f>SUM(H19:H22)</f>
        <v>8417636.959999999</v>
      </c>
      <c r="L23" s="9"/>
    </row>
    <row r="24" spans="1:13">
      <c r="A24" s="2"/>
      <c r="B24" s="14"/>
      <c r="C24" s="15"/>
      <c r="D24" s="12"/>
      <c r="E24" s="16"/>
      <c r="F24" s="12"/>
      <c r="G24" s="12"/>
      <c r="H24" s="13"/>
      <c r="L24" s="9"/>
    </row>
    <row r="25" spans="1:13">
      <c r="A25" s="2"/>
      <c r="B25" s="14" t="s">
        <v>22</v>
      </c>
      <c r="C25" s="5"/>
      <c r="D25" s="3"/>
      <c r="E25" s="4"/>
      <c r="F25" s="3"/>
      <c r="G25" s="4"/>
      <c r="H25" s="18"/>
      <c r="L25" s="9"/>
    </row>
    <row r="26" spans="1:13">
      <c r="A26" s="2"/>
      <c r="B26" s="19" t="s">
        <v>23</v>
      </c>
      <c r="C26" s="5" t="s">
        <v>10</v>
      </c>
      <c r="D26" s="3">
        <v>3033252.69</v>
      </c>
      <c r="E26" s="4"/>
      <c r="F26" s="3">
        <v>2392665.16</v>
      </c>
      <c r="G26" s="4"/>
      <c r="H26" s="18">
        <f t="shared" ref="H26:H39" si="1">+D26-F26</f>
        <v>640587.5299999998</v>
      </c>
      <c r="L26" s="9"/>
    </row>
    <row r="27" spans="1:13">
      <c r="A27" s="2"/>
      <c r="B27" s="19" t="s">
        <v>24</v>
      </c>
      <c r="C27" s="5" t="s">
        <v>10</v>
      </c>
      <c r="D27" s="3">
        <v>302425.17</v>
      </c>
      <c r="E27" s="4"/>
      <c r="F27" s="3">
        <v>152039.95000000001</v>
      </c>
      <c r="G27" s="4"/>
      <c r="H27" s="18">
        <f t="shared" si="1"/>
        <v>150385.21999999997</v>
      </c>
      <c r="L27" s="9"/>
    </row>
    <row r="28" spans="1:13">
      <c r="A28" s="2"/>
      <c r="B28" s="19" t="s">
        <v>25</v>
      </c>
      <c r="C28" s="5" t="s">
        <v>10</v>
      </c>
      <c r="D28" s="3">
        <v>1831547.28</v>
      </c>
      <c r="E28" s="4"/>
      <c r="F28" s="3">
        <v>1027554.28</v>
      </c>
      <c r="G28" s="4"/>
      <c r="H28" s="18">
        <f t="shared" si="1"/>
        <v>803993</v>
      </c>
      <c r="L28" s="9"/>
    </row>
    <row r="29" spans="1:13">
      <c r="A29" s="2"/>
      <c r="B29" s="19" t="s">
        <v>26</v>
      </c>
      <c r="C29" s="5" t="s">
        <v>10</v>
      </c>
      <c r="D29" s="3">
        <v>9366001.4600000009</v>
      </c>
      <c r="E29" s="4"/>
      <c r="F29" s="3">
        <v>5258926.0599999996</v>
      </c>
      <c r="G29" s="4"/>
      <c r="H29" s="18">
        <f t="shared" si="1"/>
        <v>4107075.4000000013</v>
      </c>
      <c r="L29" s="9"/>
    </row>
    <row r="30" spans="1:13">
      <c r="A30" s="2"/>
      <c r="B30" s="19" t="s">
        <v>27</v>
      </c>
      <c r="C30" s="5" t="s">
        <v>10</v>
      </c>
      <c r="D30" s="3">
        <v>8156637.7199999997</v>
      </c>
      <c r="E30" s="4"/>
      <c r="F30" s="3">
        <v>3247774.46</v>
      </c>
      <c r="G30" s="4"/>
      <c r="H30" s="18">
        <f t="shared" si="1"/>
        <v>4908863.26</v>
      </c>
      <c r="L30" s="9"/>
    </row>
    <row r="31" spans="1:13">
      <c r="A31" s="2"/>
      <c r="B31" s="19" t="s">
        <v>28</v>
      </c>
      <c r="C31" s="5" t="s">
        <v>10</v>
      </c>
      <c r="D31" s="3">
        <v>7588993.3799999999</v>
      </c>
      <c r="E31" s="4"/>
      <c r="F31" s="3">
        <v>4133666.6</v>
      </c>
      <c r="G31" s="4"/>
      <c r="H31" s="18">
        <f t="shared" si="1"/>
        <v>3455326.78</v>
      </c>
      <c r="L31" s="9"/>
    </row>
    <row r="32" spans="1:13">
      <c r="A32" s="2"/>
      <c r="B32" s="19" t="s">
        <v>29</v>
      </c>
      <c r="C32" s="5" t="s">
        <v>10</v>
      </c>
      <c r="D32" s="3">
        <v>2366833.04</v>
      </c>
      <c r="E32" s="4"/>
      <c r="F32" s="3">
        <v>1381104.2</v>
      </c>
      <c r="G32" s="4"/>
      <c r="H32" s="18">
        <f t="shared" si="1"/>
        <v>985728.84000000008</v>
      </c>
      <c r="L32" s="9"/>
    </row>
    <row r="33" spans="1:13">
      <c r="A33" s="2"/>
      <c r="B33" s="19" t="s">
        <v>30</v>
      </c>
      <c r="C33" s="5" t="s">
        <v>10</v>
      </c>
      <c r="D33" s="3">
        <v>19958849.190000001</v>
      </c>
      <c r="E33" s="4"/>
      <c r="F33" s="3">
        <v>9496361.6099999994</v>
      </c>
      <c r="G33" s="4"/>
      <c r="H33" s="18">
        <f t="shared" si="1"/>
        <v>10462487.580000002</v>
      </c>
      <c r="L33" s="9"/>
      <c r="M33" s="17"/>
    </row>
    <row r="34" spans="1:13">
      <c r="A34" s="2"/>
      <c r="B34" s="19" t="s">
        <v>31</v>
      </c>
      <c r="C34" s="5" t="s">
        <v>10</v>
      </c>
      <c r="D34" s="3">
        <v>5955741.5999999996</v>
      </c>
      <c r="E34" s="4"/>
      <c r="F34" s="3">
        <v>2852133.61</v>
      </c>
      <c r="G34" s="4"/>
      <c r="H34" s="18">
        <f t="shared" si="1"/>
        <v>3103607.9899999998</v>
      </c>
      <c r="L34" s="9"/>
      <c r="M34" s="17"/>
    </row>
    <row r="35" spans="1:13">
      <c r="A35" s="2"/>
      <c r="B35" s="19" t="s">
        <v>32</v>
      </c>
      <c r="C35" s="5" t="s">
        <v>10</v>
      </c>
      <c r="D35" s="3">
        <v>3146084.83</v>
      </c>
      <c r="E35" s="4"/>
      <c r="F35" s="3">
        <v>1347183.37</v>
      </c>
      <c r="G35" s="4"/>
      <c r="H35" s="18">
        <f t="shared" si="1"/>
        <v>1798901.46</v>
      </c>
      <c r="L35" s="9"/>
      <c r="M35" s="17"/>
    </row>
    <row r="36" spans="1:13">
      <c r="A36" s="2"/>
      <c r="B36" s="19" t="s">
        <v>33</v>
      </c>
      <c r="C36" s="5" t="s">
        <v>10</v>
      </c>
      <c r="D36" s="3">
        <v>6079710.5300000003</v>
      </c>
      <c r="E36" s="4"/>
      <c r="F36" s="3">
        <v>4209505.8499999996</v>
      </c>
      <c r="G36" s="4"/>
      <c r="H36" s="18">
        <f t="shared" si="1"/>
        <v>1870204.6800000006</v>
      </c>
      <c r="L36" s="9"/>
    </row>
    <row r="37" spans="1:13">
      <c r="A37" s="2"/>
      <c r="B37" s="19" t="s">
        <v>34</v>
      </c>
      <c r="C37" s="5" t="s">
        <v>10</v>
      </c>
      <c r="D37" s="3">
        <v>58353.27</v>
      </c>
      <c r="E37" s="4"/>
      <c r="F37" s="3">
        <v>55270.12</v>
      </c>
      <c r="G37" s="4"/>
      <c r="H37" s="18">
        <f t="shared" si="1"/>
        <v>3083.1499999999942</v>
      </c>
      <c r="L37" s="9"/>
    </row>
    <row r="38" spans="1:13">
      <c r="A38" s="2"/>
      <c r="B38" s="19" t="s">
        <v>35</v>
      </c>
      <c r="C38" s="5" t="s">
        <v>10</v>
      </c>
      <c r="D38" s="3">
        <v>10229958.34</v>
      </c>
      <c r="E38" s="4"/>
      <c r="F38" s="3">
        <v>2744017.29</v>
      </c>
      <c r="G38" s="4"/>
      <c r="H38" s="18">
        <f t="shared" si="1"/>
        <v>7485941.0499999998</v>
      </c>
      <c r="L38" s="9"/>
    </row>
    <row r="39" spans="1:13">
      <c r="A39" s="2"/>
      <c r="B39" s="19" t="s">
        <v>36</v>
      </c>
      <c r="C39" s="5" t="s">
        <v>10</v>
      </c>
      <c r="D39" s="20">
        <v>504826.24</v>
      </c>
      <c r="E39" s="4"/>
      <c r="F39" s="20">
        <v>0</v>
      </c>
      <c r="G39" s="4"/>
      <c r="H39" s="20">
        <f t="shared" si="1"/>
        <v>504826.24</v>
      </c>
      <c r="L39" s="9"/>
    </row>
    <row r="40" spans="1:13">
      <c r="A40" s="2"/>
      <c r="B40" s="19"/>
      <c r="C40" s="5"/>
      <c r="D40" s="21">
        <f>SUM(D26:D39)</f>
        <v>78579214.739999995</v>
      </c>
      <c r="E40" s="4"/>
      <c r="F40" s="21">
        <f>SUM(F26:F39)</f>
        <v>38298202.559999995</v>
      </c>
      <c r="G40" s="4"/>
      <c r="H40" s="21">
        <f>SUM(H26:H39)</f>
        <v>40281012.18</v>
      </c>
      <c r="L40" s="9"/>
      <c r="M40" s="17"/>
    </row>
    <row r="41" spans="1:13">
      <c r="A41" s="2"/>
      <c r="B41" s="19"/>
      <c r="C41" s="5"/>
      <c r="D41" s="3"/>
      <c r="E41" s="4"/>
      <c r="F41" s="3"/>
      <c r="G41" s="4"/>
      <c r="H41" s="18"/>
      <c r="L41" s="9"/>
    </row>
    <row r="42" spans="1:13">
      <c r="A42" s="2"/>
      <c r="B42" s="14" t="s">
        <v>37</v>
      </c>
      <c r="C42" s="5"/>
      <c r="D42" s="3"/>
      <c r="E42" s="4"/>
      <c r="F42" s="3"/>
      <c r="G42" s="4"/>
      <c r="H42" s="18"/>
      <c r="L42" s="9"/>
    </row>
    <row r="43" spans="1:13">
      <c r="A43" s="2"/>
      <c r="B43" s="19" t="s">
        <v>38</v>
      </c>
      <c r="C43" s="5" t="s">
        <v>10</v>
      </c>
      <c r="D43" s="20">
        <v>4970.68</v>
      </c>
      <c r="E43" s="4"/>
      <c r="F43" s="20">
        <v>1093.51</v>
      </c>
      <c r="G43" s="4"/>
      <c r="H43" s="20">
        <f>+D43-F43</f>
        <v>3877.17</v>
      </c>
      <c r="L43" s="9"/>
      <c r="M43" s="17"/>
    </row>
    <row r="44" spans="1:13">
      <c r="A44" s="2"/>
      <c r="B44" s="19"/>
      <c r="C44" s="5"/>
      <c r="D44" s="21">
        <f>SUM(D43)</f>
        <v>4970.68</v>
      </c>
      <c r="E44" s="4"/>
      <c r="F44" s="21">
        <f>SUM(F43)</f>
        <v>1093.51</v>
      </c>
      <c r="G44" s="4"/>
      <c r="H44" s="21">
        <f>SUM(H43)</f>
        <v>3877.17</v>
      </c>
      <c r="L44" s="9"/>
      <c r="M44" s="17"/>
    </row>
    <row r="45" spans="1:13">
      <c r="A45" s="2"/>
      <c r="B45" s="19"/>
      <c r="C45" s="5"/>
      <c r="D45" s="3"/>
      <c r="E45" s="4"/>
      <c r="F45" s="3"/>
      <c r="G45" s="4"/>
      <c r="H45" s="18"/>
      <c r="L45" s="9"/>
      <c r="M45" s="17"/>
    </row>
    <row r="46" spans="1:13">
      <c r="A46" s="2"/>
      <c r="B46" s="14" t="s">
        <v>39</v>
      </c>
      <c r="C46" s="5"/>
      <c r="D46" s="3"/>
      <c r="E46" s="4"/>
      <c r="F46" s="3"/>
      <c r="G46" s="4"/>
      <c r="H46" s="18"/>
      <c r="L46" s="9"/>
    </row>
    <row r="47" spans="1:13">
      <c r="A47" s="2"/>
      <c r="B47" s="19" t="s">
        <v>40</v>
      </c>
      <c r="C47" s="5" t="s">
        <v>10</v>
      </c>
      <c r="D47" s="3">
        <v>6196963.2300000004</v>
      </c>
      <c r="E47" s="4"/>
      <c r="F47" s="3">
        <v>1134346.1200000001</v>
      </c>
      <c r="G47" s="4"/>
      <c r="H47" s="18">
        <f>+D47-F47</f>
        <v>5062617.1100000003</v>
      </c>
      <c r="L47" s="9"/>
    </row>
    <row r="48" spans="1:13">
      <c r="A48" s="2"/>
      <c r="B48" s="19" t="s">
        <v>41</v>
      </c>
      <c r="C48" s="5" t="s">
        <v>10</v>
      </c>
      <c r="D48" s="3">
        <v>1979304.83</v>
      </c>
      <c r="E48" s="4"/>
      <c r="F48" s="3">
        <v>699054.59</v>
      </c>
      <c r="G48" s="4"/>
      <c r="H48" s="18">
        <f>+D48-F48</f>
        <v>1280250.2400000002</v>
      </c>
      <c r="L48" s="9"/>
    </row>
    <row r="49" spans="1:14">
      <c r="A49" s="2"/>
      <c r="B49" s="19" t="s">
        <v>42</v>
      </c>
      <c r="C49" s="5" t="s">
        <v>10</v>
      </c>
      <c r="D49" s="20">
        <v>46730.96</v>
      </c>
      <c r="E49" s="4"/>
      <c r="F49" s="20">
        <v>14200.92</v>
      </c>
      <c r="G49" s="4"/>
      <c r="H49" s="20">
        <f>+D49-F49</f>
        <v>32530.04</v>
      </c>
      <c r="L49" s="9"/>
    </row>
    <row r="50" spans="1:14">
      <c r="A50" s="2"/>
      <c r="B50" s="19"/>
      <c r="C50" s="5"/>
      <c r="D50" s="21">
        <f>SUM(D47:D49)</f>
        <v>8222999.0200000005</v>
      </c>
      <c r="E50" s="4"/>
      <c r="F50" s="21">
        <f>SUM(F47:F49)</f>
        <v>1847601.63</v>
      </c>
      <c r="G50" s="4"/>
      <c r="H50" s="21">
        <f>SUM(H47:H49)</f>
        <v>6375397.3900000006</v>
      </c>
      <c r="L50" s="9"/>
    </row>
    <row r="51" spans="1:14">
      <c r="A51" s="2"/>
      <c r="B51" s="19"/>
      <c r="C51" s="5"/>
      <c r="D51" s="3"/>
      <c r="E51" s="4"/>
      <c r="F51" s="3"/>
      <c r="G51" s="4"/>
      <c r="H51" s="18"/>
      <c r="L51" s="9"/>
    </row>
    <row r="52" spans="1:14">
      <c r="A52" s="2"/>
      <c r="B52" s="14" t="s">
        <v>43</v>
      </c>
      <c r="C52" s="5"/>
      <c r="D52" s="3"/>
      <c r="E52" s="4"/>
      <c r="F52" s="3"/>
      <c r="G52" s="4"/>
      <c r="H52" s="18"/>
      <c r="L52" s="9"/>
    </row>
    <row r="53" spans="1:14">
      <c r="A53" s="2"/>
      <c r="B53" s="19" t="s">
        <v>44</v>
      </c>
      <c r="C53" s="5" t="s">
        <v>10</v>
      </c>
      <c r="D53" s="3">
        <f>307721.71+8521.85</f>
        <v>316243.56</v>
      </c>
      <c r="E53" s="4"/>
      <c r="F53" s="3">
        <f>65212.6+1066.48</f>
        <v>66279.08</v>
      </c>
      <c r="G53" s="4"/>
      <c r="H53" s="18">
        <f>+D53-F53</f>
        <v>249964.47999999998</v>
      </c>
      <c r="L53" s="9"/>
    </row>
    <row r="54" spans="1:14">
      <c r="A54" s="2"/>
      <c r="B54" s="19" t="s">
        <v>38</v>
      </c>
      <c r="C54" s="5" t="s">
        <v>10</v>
      </c>
      <c r="D54" s="3">
        <v>1099626.3899999999</v>
      </c>
      <c r="E54" s="4"/>
      <c r="F54" s="3">
        <v>152939.51</v>
      </c>
      <c r="G54" s="4"/>
      <c r="H54" s="18">
        <f>+D54-F54</f>
        <v>946686.87999999989</v>
      </c>
      <c r="L54" s="9"/>
    </row>
    <row r="55" spans="1:14">
      <c r="A55" s="2"/>
      <c r="B55" s="19" t="s">
        <v>45</v>
      </c>
      <c r="C55" s="5" t="s">
        <v>10</v>
      </c>
      <c r="D55" s="3">
        <v>44392.1</v>
      </c>
      <c r="E55" s="4"/>
      <c r="F55" s="3">
        <v>6941.23</v>
      </c>
      <c r="G55" s="4"/>
      <c r="H55" s="18">
        <f>+D55-F55</f>
        <v>37450.869999999995</v>
      </c>
      <c r="L55" s="9"/>
    </row>
    <row r="56" spans="1:14">
      <c r="A56" s="2"/>
      <c r="B56" s="19" t="s">
        <v>46</v>
      </c>
      <c r="C56" s="5" t="s">
        <v>10</v>
      </c>
      <c r="D56" s="20">
        <v>10595.96</v>
      </c>
      <c r="E56" s="4"/>
      <c r="F56" s="20">
        <v>1656.79</v>
      </c>
      <c r="G56" s="4"/>
      <c r="H56" s="20">
        <f>+D56-F56</f>
        <v>8939.1699999999983</v>
      </c>
      <c r="L56" s="9"/>
    </row>
    <row r="57" spans="1:14">
      <c r="A57" s="2"/>
      <c r="B57" s="19"/>
      <c r="C57" s="5"/>
      <c r="D57" s="21">
        <f>SUM(D53:D56)</f>
        <v>1470858.01</v>
      </c>
      <c r="E57" s="4"/>
      <c r="F57" s="21">
        <f>SUM(F53:F56)</f>
        <v>227816.61000000004</v>
      </c>
      <c r="G57" s="4"/>
      <c r="H57" s="21">
        <f>SUM(H53:H56)</f>
        <v>1243041.3999999999</v>
      </c>
      <c r="L57" s="9"/>
    </row>
    <row r="58" spans="1:14">
      <c r="A58" s="2"/>
      <c r="B58" s="19"/>
      <c r="C58" s="5"/>
      <c r="D58" s="3"/>
      <c r="E58" s="4"/>
      <c r="F58" s="3"/>
      <c r="G58" s="4"/>
      <c r="H58" s="18"/>
      <c r="L58" s="9"/>
    </row>
    <row r="59" spans="1:14">
      <c r="A59" s="2"/>
      <c r="B59" s="14" t="s">
        <v>47</v>
      </c>
      <c r="C59" s="5"/>
      <c r="D59" s="3"/>
      <c r="E59" s="4"/>
      <c r="F59" s="3"/>
      <c r="G59" s="4"/>
      <c r="H59" s="18"/>
    </row>
    <row r="60" spans="1:14">
      <c r="A60" s="2"/>
      <c r="B60" s="19" t="s">
        <v>48</v>
      </c>
      <c r="C60" s="5" t="s">
        <v>10</v>
      </c>
      <c r="D60" s="3">
        <v>3113323.7399999998</v>
      </c>
      <c r="E60" s="4"/>
      <c r="F60" s="3">
        <f>2052898.22+1744.76</f>
        <v>2054642.98</v>
      </c>
      <c r="G60" s="4"/>
      <c r="H60" s="18">
        <f t="shared" ref="H60:H66" si="2">+D60-F60</f>
        <v>1058680.7599999998</v>
      </c>
    </row>
    <row r="61" spans="1:14">
      <c r="A61" s="2"/>
      <c r="B61" s="19" t="s">
        <v>49</v>
      </c>
      <c r="C61" s="5" t="s">
        <v>10</v>
      </c>
      <c r="D61" s="3">
        <v>213355.92</v>
      </c>
      <c r="E61" s="4"/>
      <c r="F61" s="3">
        <v>159367.10999999999</v>
      </c>
      <c r="G61" s="4"/>
      <c r="H61" s="18">
        <f t="shared" si="2"/>
        <v>53988.810000000027</v>
      </c>
    </row>
    <row r="62" spans="1:14">
      <c r="A62" s="2"/>
      <c r="B62" s="19" t="s">
        <v>50</v>
      </c>
      <c r="C62" s="5" t="s">
        <v>10</v>
      </c>
      <c r="D62" s="3">
        <v>8024880.5999999996</v>
      </c>
      <c r="E62" s="4"/>
      <c r="F62" s="3">
        <v>4955376.8600000003</v>
      </c>
      <c r="G62" s="4"/>
      <c r="H62" s="18">
        <f t="shared" si="2"/>
        <v>3069503.7399999993</v>
      </c>
    </row>
    <row r="63" spans="1:14">
      <c r="A63" s="2"/>
      <c r="B63" s="19" t="s">
        <v>51</v>
      </c>
      <c r="C63" s="5" t="s">
        <v>10</v>
      </c>
      <c r="D63" s="3">
        <v>812060.41</v>
      </c>
      <c r="E63" s="4"/>
      <c r="F63" s="3">
        <f>543237.88+0.03</f>
        <v>543237.91</v>
      </c>
      <c r="G63" s="4"/>
      <c r="H63" s="18">
        <f t="shared" si="2"/>
        <v>268822.5</v>
      </c>
      <c r="M63" s="17"/>
      <c r="N63" s="9"/>
    </row>
    <row r="64" spans="1:14">
      <c r="A64" s="2"/>
      <c r="B64" s="19" t="s">
        <v>52</v>
      </c>
      <c r="C64" s="5" t="s">
        <v>10</v>
      </c>
      <c r="D64" s="3">
        <v>2751585.76</v>
      </c>
      <c r="E64" s="4"/>
      <c r="F64" s="3">
        <v>1165066.6599999999</v>
      </c>
      <c r="G64" s="4"/>
      <c r="H64" s="18">
        <f t="shared" si="2"/>
        <v>1586519.0999999999</v>
      </c>
      <c r="M64" s="17"/>
      <c r="N64" s="9"/>
    </row>
    <row r="65" spans="1:14">
      <c r="A65" s="2"/>
      <c r="B65" s="19" t="s">
        <v>53</v>
      </c>
      <c r="C65" s="5" t="s">
        <v>10</v>
      </c>
      <c r="D65" s="3">
        <v>826391.64</v>
      </c>
      <c r="E65" s="4"/>
      <c r="F65" s="3">
        <v>595002.06000000006</v>
      </c>
      <c r="G65" s="4"/>
      <c r="H65" s="18">
        <f t="shared" si="2"/>
        <v>231389.57999999996</v>
      </c>
      <c r="M65" s="17"/>
      <c r="N65" s="9"/>
    </row>
    <row r="66" spans="1:14">
      <c r="A66" s="2"/>
      <c r="B66" s="19" t="s">
        <v>54</v>
      </c>
      <c r="C66" s="22"/>
      <c r="D66" s="20">
        <v>198674.97</v>
      </c>
      <c r="E66" s="4"/>
      <c r="F66" s="20">
        <v>194785.74</v>
      </c>
      <c r="G66" s="4"/>
      <c r="H66" s="20">
        <f t="shared" si="2"/>
        <v>3889.2300000000105</v>
      </c>
      <c r="M66" s="17"/>
      <c r="N66" s="9"/>
    </row>
    <row r="67" spans="1:14">
      <c r="A67" s="2"/>
      <c r="B67" s="19"/>
      <c r="C67" s="22"/>
      <c r="D67" s="21">
        <f>SUM(D60:D66)</f>
        <v>15940273.040000001</v>
      </c>
      <c r="E67" s="4"/>
      <c r="F67" s="21">
        <f>SUM(F60:F66)</f>
        <v>9667479.3200000003</v>
      </c>
      <c r="G67" s="4"/>
      <c r="H67" s="21">
        <f>SUM(H60:H66)</f>
        <v>6272793.7199999988</v>
      </c>
      <c r="M67" s="17"/>
      <c r="N67" s="9"/>
    </row>
    <row r="68" spans="1:14">
      <c r="A68" s="2"/>
      <c r="B68" s="19"/>
      <c r="C68" s="22"/>
      <c r="D68" s="3"/>
      <c r="E68" s="4"/>
      <c r="F68" s="3"/>
      <c r="G68" s="4"/>
      <c r="H68" s="3"/>
      <c r="M68" s="17"/>
      <c r="N68" s="9"/>
    </row>
    <row r="69" spans="1:14">
      <c r="A69" s="2"/>
      <c r="B69" s="19"/>
      <c r="C69" s="15" t="s">
        <v>55</v>
      </c>
      <c r="D69" s="21">
        <f>+D67+D57+D50+D44+D40+D23+D16</f>
        <v>144923821.65000001</v>
      </c>
      <c r="E69" s="16"/>
      <c r="F69" s="21">
        <f>+F67+F57+F50+F44+F40+F23+F16</f>
        <v>64197762.649999999</v>
      </c>
      <c r="G69" s="4"/>
      <c r="H69" s="21">
        <f>+H67+H57+H50+H44+H40+H23+H16</f>
        <v>80726059</v>
      </c>
      <c r="M69" s="17"/>
      <c r="N69" s="17"/>
    </row>
    <row r="70" spans="1:14">
      <c r="A70" s="2"/>
      <c r="B70" s="19"/>
      <c r="C70" s="22"/>
      <c r="D70" s="3"/>
      <c r="E70" s="4"/>
      <c r="F70" s="3"/>
      <c r="G70" s="4"/>
      <c r="H70" s="3"/>
    </row>
    <row r="71" spans="1:14">
      <c r="A71" s="2"/>
      <c r="B71" s="19"/>
      <c r="C71" s="15"/>
      <c r="D71" s="21"/>
      <c r="E71" s="16"/>
      <c r="F71" s="3"/>
      <c r="G71" s="4"/>
      <c r="H71" s="3"/>
      <c r="N71" s="9"/>
    </row>
    <row r="72" spans="1:14">
      <c r="A72" s="2"/>
      <c r="B72" s="19"/>
      <c r="C72" s="22"/>
      <c r="D72" s="3"/>
      <c r="E72" s="4"/>
      <c r="F72" s="3"/>
      <c r="G72" s="4"/>
      <c r="H72" s="3"/>
    </row>
    <row r="73" spans="1:14">
      <c r="A73" s="2"/>
      <c r="B73" s="19"/>
      <c r="C73" s="15"/>
      <c r="D73" s="21"/>
      <c r="E73" s="16"/>
      <c r="F73" s="3"/>
      <c r="G73" s="4"/>
      <c r="H73" s="3"/>
      <c r="M73" s="3"/>
    </row>
    <row r="74" spans="1:14">
      <c r="A74" s="2"/>
      <c r="B74" s="19"/>
      <c r="C74" s="15"/>
      <c r="D74" s="3"/>
      <c r="E74" s="4"/>
      <c r="F74" s="3"/>
      <c r="G74" s="4"/>
      <c r="H74" s="3"/>
      <c r="M74" s="3"/>
    </row>
    <row r="75" spans="1:14">
      <c r="A75" s="2"/>
      <c r="B75" s="19"/>
      <c r="C75" s="15"/>
      <c r="D75" s="3"/>
      <c r="E75" s="4"/>
      <c r="F75" s="3"/>
      <c r="G75" s="4"/>
      <c r="H75" s="3"/>
      <c r="M75" s="3"/>
    </row>
    <row r="76" spans="1:14">
      <c r="A76" s="2"/>
      <c r="B76" s="19"/>
      <c r="C76" s="22"/>
      <c r="D76" s="3"/>
      <c r="E76" s="4"/>
      <c r="F76" s="3"/>
      <c r="G76" s="4"/>
      <c r="H76" s="3"/>
      <c r="M76" s="3"/>
    </row>
    <row r="77" spans="1:14">
      <c r="A77" s="2"/>
      <c r="B77" s="19" t="s">
        <v>56</v>
      </c>
      <c r="C77" s="5"/>
      <c r="D77" s="3"/>
      <c r="E77" s="4"/>
      <c r="F77" s="3"/>
      <c r="G77" s="4"/>
      <c r="H77" s="3"/>
      <c r="M77" s="3"/>
    </row>
    <row r="78" spans="1:14">
      <c r="A78" s="2"/>
      <c r="B78" s="2"/>
      <c r="C78" s="18"/>
      <c r="D78" s="3"/>
      <c r="E78" s="4"/>
      <c r="F78" s="3"/>
      <c r="G78" s="4"/>
      <c r="H78" s="3"/>
      <c r="M78" s="17"/>
    </row>
    <row r="79" spans="1:14">
      <c r="A79" s="2"/>
      <c r="B79" s="2" t="s">
        <v>58</v>
      </c>
      <c r="C79" s="18"/>
      <c r="D79" s="3"/>
      <c r="E79" s="4"/>
      <c r="F79" s="3"/>
      <c r="G79" s="4"/>
      <c r="H79" s="3"/>
    </row>
    <row r="80" spans="1:14">
      <c r="A80" s="23"/>
      <c r="B80" s="2" t="s">
        <v>59</v>
      </c>
      <c r="C80" s="24"/>
      <c r="D80" s="21"/>
      <c r="E80" s="16"/>
      <c r="F80" s="21"/>
      <c r="G80" s="16"/>
      <c r="H80" s="21"/>
    </row>
    <row r="81" spans="1:8">
      <c r="A81" s="2"/>
      <c r="B81" s="2"/>
      <c r="C81" s="3"/>
      <c r="D81" s="3"/>
      <c r="E81" s="4"/>
      <c r="F81" s="3"/>
      <c r="G81" s="4"/>
      <c r="H81" s="3"/>
    </row>
    <row r="82" spans="1:8">
      <c r="A82" s="2"/>
      <c r="B82" s="2" t="s">
        <v>57</v>
      </c>
      <c r="C82" s="3"/>
      <c r="D82" s="3"/>
      <c r="E82" s="4"/>
      <c r="F82" s="3"/>
      <c r="G82" s="4"/>
      <c r="H82" s="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NOU FORMAT IMMOBLES 2017</vt:lpstr>
    </vt:vector>
  </TitlesOfParts>
  <Company>Universitat Rovira i Virgili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Cacho Parra</dc:creator>
  <cp:lastModifiedBy>Enrique Jaime Sánchez Garcia</cp:lastModifiedBy>
  <cp:lastPrinted>2018-04-09T10:31:38Z</cp:lastPrinted>
  <dcterms:created xsi:type="dcterms:W3CDTF">2018-04-09T10:28:06Z</dcterms:created>
  <dcterms:modified xsi:type="dcterms:W3CDTF">2018-05-14T15:36:35Z</dcterms:modified>
</cp:coreProperties>
</file>