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8_{4E1AEA82-E519-4D48-9366-743E0A45364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 concurrentCalc="0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16" i="1"/>
  <c r="G17" i="1"/>
  <c r="G18" i="1"/>
  <c r="G19" i="1"/>
  <c r="G20" i="1"/>
  <c r="G21" i="1"/>
  <c r="G22" i="1"/>
  <c r="G15" i="1"/>
  <c r="F12" i="1"/>
  <c r="E12" i="1"/>
  <c r="D23" i="1"/>
  <c r="E23" i="1"/>
  <c r="F23" i="1"/>
  <c r="G23" i="1"/>
  <c r="B23" i="1"/>
  <c r="G12" i="1"/>
  <c r="B12" i="1"/>
  <c r="D12" i="1"/>
  <c r="D25" i="1"/>
  <c r="E25" i="1"/>
  <c r="F25" i="1"/>
  <c r="G25" i="1"/>
  <c r="D26" i="1"/>
  <c r="E26" i="1"/>
  <c r="F26" i="1"/>
  <c r="G26" i="1"/>
  <c r="B26" i="1"/>
  <c r="B25" i="1"/>
  <c r="B27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1" i="1"/>
  <c r="H10" i="1"/>
  <c r="H9" i="1"/>
  <c r="H8" i="1"/>
  <c r="H7" i="1"/>
  <c r="H6" i="1"/>
  <c r="C11" i="1"/>
  <c r="C10" i="1"/>
  <c r="C9" i="1"/>
  <c r="C8" i="1"/>
  <c r="C7" i="1"/>
  <c r="C6" i="1"/>
  <c r="C23" i="1"/>
  <c r="C26" i="1"/>
  <c r="H23" i="1"/>
  <c r="H26" i="1"/>
  <c r="H12" i="1"/>
  <c r="H25" i="1"/>
  <c r="C12" i="1"/>
  <c r="C25" i="1"/>
  <c r="C27" i="1"/>
  <c r="F27" i="1"/>
  <c r="E27" i="1"/>
  <c r="D27" i="1"/>
  <c r="G27" i="1"/>
  <c r="H27" i="1"/>
</calcChain>
</file>

<file path=xl/sharedStrings.xml><?xml version="1.0" encoding="utf-8"?>
<sst xmlns="http://schemas.openxmlformats.org/spreadsheetml/2006/main" count="38" uniqueCount="27">
  <si>
    <t/>
  </si>
  <si>
    <t>3 - TAXES, VENDA DE BÉNS I SERVEIS I ALTRES INGRESSOS</t>
  </si>
  <si>
    <t>4 - TRANSFERÈNCIES CORRENTS</t>
  </si>
  <si>
    <t>5 - INGRESSOS PATRIMONIALS</t>
  </si>
  <si>
    <t>7 - TRANSFERÈNCIES DE CAPITAL</t>
  </si>
  <si>
    <t>8 - ACTIUS FINANCERS</t>
  </si>
  <si>
    <t>9 - PASSIUS FINANCERS</t>
  </si>
  <si>
    <t>Previsió Inicial</t>
  </si>
  <si>
    <t>Modificació +/-</t>
  </si>
  <si>
    <t>Previsió Definitiva</t>
  </si>
  <si>
    <t>Drets Liquidats</t>
  </si>
  <si>
    <t>Recaptació Líquida</t>
  </si>
  <si>
    <t>Pendent Cobrament</t>
  </si>
  <si>
    <t>Estat d'Execució</t>
  </si>
  <si>
    <t>INGRESSOS</t>
  </si>
  <si>
    <t>TOTAL INGRESSOS</t>
  </si>
  <si>
    <t>DESPESES</t>
  </si>
  <si>
    <t>Obligacions Reconegudes</t>
  </si>
  <si>
    <t>Pagaments Líquids</t>
  </si>
  <si>
    <t>Pendent Pagament</t>
  </si>
  <si>
    <t>1 - REMUNERACIONS DE PERSONAL</t>
  </si>
  <si>
    <t>2 - DESPESES CORRENTS BÉNS I SERVEIS</t>
  </si>
  <si>
    <t>3 - DESPESES FINANCERES</t>
  </si>
  <si>
    <t>6 - INVERSIONS REALS</t>
  </si>
  <si>
    <t>TOTAL DESPESES</t>
  </si>
  <si>
    <t>SALDO PRESSUPOSTARI</t>
  </si>
  <si>
    <t>LIQUIDACIÓ DEL PRESSUPOST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</si>
</sst>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164" fontId="6" fillId="0" borderId="0" xfId="1" applyNumberFormat="1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tabSelected="1" workbookViewId="0">
      <selection activeCell="G23" sqref="G23"/>
    </sheetView>
  </sheetViews>
  <sheetFormatPr baseColWidth="10" defaultColWidth="9.140625" defaultRowHeight="15" x14ac:dyDescent="0.25"/>
  <cols>
    <col min="1" max="1" width="39.85546875" customWidth="1"/>
    <col min="2" max="8" width="15.7109375" customWidth="1"/>
    <col min="9" max="9" width="3" customWidth="1"/>
    <col min="12" max="12" width="22.5703125" bestFit="1" customWidth="1"/>
    <col min="13" max="13" width="9.140625" style="17"/>
  </cols>
  <sheetData>
    <row r="1" spans="1:13" x14ac:dyDescent="0.25">
      <c r="A1" s="2"/>
      <c r="B1" s="2"/>
      <c r="C1" s="2"/>
      <c r="D1" s="2"/>
      <c r="E1" s="2"/>
      <c r="F1" s="2"/>
      <c r="G1" s="2"/>
    </row>
    <row r="2" spans="1:13" x14ac:dyDescent="0.25">
      <c r="A2" s="1" t="s">
        <v>0</v>
      </c>
    </row>
    <row r="3" spans="1:13" x14ac:dyDescent="0.25">
      <c r="A3" s="3" t="s">
        <v>26</v>
      </c>
      <c r="D3" s="3"/>
    </row>
    <row r="4" spans="1:13" x14ac:dyDescent="0.25">
      <c r="A4" s="1" t="s">
        <v>0</v>
      </c>
    </row>
    <row r="5" spans="1:13" s="7" customFormat="1" ht="21" x14ac:dyDescent="0.25">
      <c r="A5" s="5" t="s">
        <v>14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6" t="s">
        <v>12</v>
      </c>
      <c r="H5" s="6" t="s">
        <v>13</v>
      </c>
      <c r="M5" s="18"/>
    </row>
    <row r="6" spans="1:13" s="7" customFormat="1" ht="24.75" customHeight="1" x14ac:dyDescent="0.25">
      <c r="A6" s="8" t="s">
        <v>1</v>
      </c>
      <c r="B6" s="9">
        <v>25778133.890000001</v>
      </c>
      <c r="C6" s="9">
        <f>+D6-B6</f>
        <v>983057.73000000045</v>
      </c>
      <c r="D6" s="9">
        <v>26761191.620000001</v>
      </c>
      <c r="E6" s="9">
        <v>19146405.379999999</v>
      </c>
      <c r="F6" s="9">
        <v>11937051.16</v>
      </c>
      <c r="G6" s="10">
        <f t="shared" ref="G6:G11" si="0">+E6-F6</f>
        <v>7209354.2199999988</v>
      </c>
      <c r="H6" s="10">
        <f>+D6-E6</f>
        <v>7614786.2400000021</v>
      </c>
    </row>
    <row r="7" spans="1:13" s="7" customFormat="1" x14ac:dyDescent="0.25">
      <c r="A7" s="8" t="s">
        <v>2</v>
      </c>
      <c r="B7" s="9">
        <v>78557810.209999993</v>
      </c>
      <c r="C7" s="9">
        <f t="shared" ref="C7:C11" si="1">+D7-B7</f>
        <v>11599666.310000002</v>
      </c>
      <c r="D7" s="9">
        <v>90157476.519999996</v>
      </c>
      <c r="E7" s="9">
        <v>94496869.129999995</v>
      </c>
      <c r="F7" s="9">
        <v>79192068.069999993</v>
      </c>
      <c r="G7" s="10">
        <f t="shared" si="0"/>
        <v>15304801.060000002</v>
      </c>
      <c r="H7" s="10">
        <f t="shared" ref="H7:H11" si="2">+D7-E7</f>
        <v>-4339392.6099999994</v>
      </c>
    </row>
    <row r="8" spans="1:13" s="7" customFormat="1" x14ac:dyDescent="0.25">
      <c r="A8" s="8" t="s">
        <v>3</v>
      </c>
      <c r="B8" s="9">
        <v>161829.74</v>
      </c>
      <c r="C8" s="9">
        <f t="shared" si="1"/>
        <v>-1134.8899999999849</v>
      </c>
      <c r="D8" s="9">
        <v>160694.85</v>
      </c>
      <c r="E8" s="9">
        <v>110113.74</v>
      </c>
      <c r="F8" s="9">
        <v>44115.73</v>
      </c>
      <c r="G8" s="10">
        <f t="shared" si="0"/>
        <v>65998.010000000009</v>
      </c>
      <c r="H8" s="10">
        <f t="shared" si="2"/>
        <v>50581.11</v>
      </c>
      <c r="L8" s="16"/>
      <c r="M8" s="18"/>
    </row>
    <row r="9" spans="1:13" s="7" customFormat="1" x14ac:dyDescent="0.25">
      <c r="A9" s="8" t="s">
        <v>4</v>
      </c>
      <c r="B9" s="9">
        <v>4244649.53</v>
      </c>
      <c r="C9" s="9">
        <f t="shared" si="1"/>
        <v>2665769.71</v>
      </c>
      <c r="D9" s="9">
        <v>6910419.2400000002</v>
      </c>
      <c r="E9" s="9">
        <v>6742073.3200000003</v>
      </c>
      <c r="F9" s="9">
        <v>3640376.66</v>
      </c>
      <c r="G9" s="10">
        <f t="shared" si="0"/>
        <v>3101696.66</v>
      </c>
      <c r="H9" s="10">
        <f t="shared" si="2"/>
        <v>168345.91999999993</v>
      </c>
      <c r="L9" s="16"/>
      <c r="M9" s="18"/>
    </row>
    <row r="10" spans="1:13" s="7" customFormat="1" x14ac:dyDescent="0.25">
      <c r="A10" s="8" t="s">
        <v>5</v>
      </c>
      <c r="B10" s="9">
        <v>200000</v>
      </c>
      <c r="C10" s="9">
        <f t="shared" si="1"/>
        <v>53660629.700000003</v>
      </c>
      <c r="D10" s="9">
        <v>53860629.700000003</v>
      </c>
      <c r="E10" s="9">
        <v>79657.7</v>
      </c>
      <c r="F10" s="9">
        <v>43644.44</v>
      </c>
      <c r="G10" s="10">
        <f t="shared" si="0"/>
        <v>36013.259999999995</v>
      </c>
      <c r="H10" s="10">
        <f t="shared" si="2"/>
        <v>53780972</v>
      </c>
      <c r="L10" s="16"/>
      <c r="M10" s="18"/>
    </row>
    <row r="11" spans="1:13" s="7" customFormat="1" x14ac:dyDescent="0.25">
      <c r="A11" s="8" t="s">
        <v>6</v>
      </c>
      <c r="B11" s="9">
        <v>274400</v>
      </c>
      <c r="C11" s="9">
        <f t="shared" si="1"/>
        <v>78400</v>
      </c>
      <c r="D11" s="9">
        <v>352800</v>
      </c>
      <c r="E11" s="9">
        <v>352800</v>
      </c>
      <c r="F11" s="9">
        <v>235200</v>
      </c>
      <c r="G11" s="10">
        <f t="shared" si="0"/>
        <v>117600</v>
      </c>
      <c r="H11" s="10">
        <f t="shared" si="2"/>
        <v>0</v>
      </c>
    </row>
    <row r="12" spans="1:13" s="7" customFormat="1" x14ac:dyDescent="0.25">
      <c r="A12" s="11" t="s">
        <v>15</v>
      </c>
      <c r="B12" s="12">
        <f>SUM(B6:B11)</f>
        <v>109216823.36999999</v>
      </c>
      <c r="C12" s="12">
        <f t="shared" ref="C12" si="3">SUM(C6:C11)</f>
        <v>68986388.560000002</v>
      </c>
      <c r="D12" s="12">
        <f t="shared" ref="D12" si="4">SUM(D6:D11)</f>
        <v>178203211.93000001</v>
      </c>
      <c r="E12" s="12">
        <f>SUM(E6:E11)</f>
        <v>120927919.27</v>
      </c>
      <c r="F12" s="12">
        <f>SUM(F6:F11)</f>
        <v>95092456.059999987</v>
      </c>
      <c r="G12" s="12">
        <f>SUM(G6:G11)</f>
        <v>25835463.210000005</v>
      </c>
      <c r="H12" s="12">
        <f t="shared" ref="H12" si="5">SUM(H6:H11)</f>
        <v>57275292.660000004</v>
      </c>
      <c r="M12" s="18"/>
    </row>
    <row r="13" spans="1:13" s="7" customFormat="1" x14ac:dyDescent="0.25">
      <c r="A13" s="14"/>
      <c r="B13" s="14"/>
      <c r="C13" s="14"/>
      <c r="D13" s="14"/>
      <c r="E13" s="14"/>
      <c r="F13" s="14"/>
      <c r="G13" s="14"/>
      <c r="H13" s="14"/>
      <c r="M13" s="18"/>
    </row>
    <row r="14" spans="1:13" s="7" customFormat="1" ht="21" x14ac:dyDescent="0.25">
      <c r="A14" s="5" t="s">
        <v>16</v>
      </c>
      <c r="B14" s="4" t="s">
        <v>7</v>
      </c>
      <c r="C14" s="4" t="s">
        <v>8</v>
      </c>
      <c r="D14" s="4" t="s">
        <v>9</v>
      </c>
      <c r="E14" s="4" t="s">
        <v>17</v>
      </c>
      <c r="F14" s="4" t="s">
        <v>18</v>
      </c>
      <c r="G14" s="6" t="s">
        <v>19</v>
      </c>
      <c r="H14" s="6" t="s">
        <v>13</v>
      </c>
      <c r="M14" s="18"/>
    </row>
    <row r="15" spans="1:13" s="7" customFormat="1" x14ac:dyDescent="0.25">
      <c r="A15" s="8" t="s">
        <v>20</v>
      </c>
      <c r="B15" s="9">
        <v>81450739.75</v>
      </c>
      <c r="C15" s="9">
        <f>+D15-B15</f>
        <v>15482041.709999993</v>
      </c>
      <c r="D15" s="9">
        <v>96932781.459999993</v>
      </c>
      <c r="E15" s="9">
        <v>85600791.629999995</v>
      </c>
      <c r="F15" s="9">
        <v>84462929.640000001</v>
      </c>
      <c r="G15" s="10">
        <f>+E15-F15</f>
        <v>1137861.9899999946</v>
      </c>
      <c r="H15" s="10">
        <f>+D15-E15</f>
        <v>11331989.829999998</v>
      </c>
      <c r="M15" s="18"/>
    </row>
    <row r="16" spans="1:13" s="7" customFormat="1" x14ac:dyDescent="0.25">
      <c r="A16" s="8" t="s">
        <v>21</v>
      </c>
      <c r="B16" s="9">
        <v>18447076.809999999</v>
      </c>
      <c r="C16" s="9">
        <f t="shared" ref="C16:C22" si="6">+D16-B16</f>
        <v>19341757.73</v>
      </c>
      <c r="D16" s="9">
        <v>37788834.539999999</v>
      </c>
      <c r="E16" s="9">
        <v>16139679.210000001</v>
      </c>
      <c r="F16" s="9">
        <v>12223145.949999999</v>
      </c>
      <c r="G16" s="10">
        <f t="shared" ref="G16:G22" si="7">+E16-F16</f>
        <v>3916533.2600000016</v>
      </c>
      <c r="H16" s="10">
        <f t="shared" ref="H16:H22" si="8">+D16-E16</f>
        <v>21649155.329999998</v>
      </c>
      <c r="L16" s="16"/>
      <c r="M16" s="18"/>
    </row>
    <row r="17" spans="1:13" s="7" customFormat="1" x14ac:dyDescent="0.25">
      <c r="A17" s="8" t="s">
        <v>22</v>
      </c>
      <c r="B17" s="9">
        <v>640271.93999999994</v>
      </c>
      <c r="C17" s="9">
        <f t="shared" si="6"/>
        <v>384260.95000000007</v>
      </c>
      <c r="D17" s="9">
        <v>1024532.89</v>
      </c>
      <c r="E17" s="9">
        <v>678029.86</v>
      </c>
      <c r="F17" s="9">
        <v>105604.11</v>
      </c>
      <c r="G17" s="10">
        <f t="shared" si="7"/>
        <v>572425.75</v>
      </c>
      <c r="H17" s="10">
        <f t="shared" si="8"/>
        <v>346503.03</v>
      </c>
      <c r="L17" s="16"/>
      <c r="M17" s="18"/>
    </row>
    <row r="18" spans="1:13" s="7" customFormat="1" x14ac:dyDescent="0.25">
      <c r="A18" s="8" t="s">
        <v>2</v>
      </c>
      <c r="B18" s="9">
        <v>3272759.19</v>
      </c>
      <c r="C18" s="9">
        <f t="shared" si="6"/>
        <v>5876149.75</v>
      </c>
      <c r="D18" s="9">
        <v>9148908.9399999995</v>
      </c>
      <c r="E18" s="9">
        <v>4952448.32</v>
      </c>
      <c r="F18" s="9">
        <v>3279750.12</v>
      </c>
      <c r="G18" s="10">
        <f t="shared" si="7"/>
        <v>1672698.2000000002</v>
      </c>
      <c r="H18" s="10">
        <f t="shared" si="8"/>
        <v>4196460.6199999992</v>
      </c>
      <c r="L18" s="16"/>
      <c r="M18" s="18"/>
    </row>
    <row r="19" spans="1:13" s="7" customFormat="1" x14ac:dyDescent="0.25">
      <c r="A19" s="8" t="s">
        <v>23</v>
      </c>
      <c r="B19" s="9">
        <v>5058054.22</v>
      </c>
      <c r="C19" s="9">
        <f t="shared" si="6"/>
        <v>22042205.330000002</v>
      </c>
      <c r="D19" s="9">
        <v>27100259.550000001</v>
      </c>
      <c r="E19" s="9">
        <v>8859769.1600000001</v>
      </c>
      <c r="F19" s="9">
        <v>5767238.4800000004</v>
      </c>
      <c r="G19" s="10">
        <f t="shared" si="7"/>
        <v>3092530.6799999997</v>
      </c>
      <c r="H19" s="10">
        <f t="shared" si="8"/>
        <v>18240490.390000001</v>
      </c>
      <c r="L19" s="16"/>
      <c r="M19" s="18"/>
    </row>
    <row r="20" spans="1:13" s="7" customFormat="1" x14ac:dyDescent="0.25">
      <c r="A20" s="8" t="s">
        <v>4</v>
      </c>
      <c r="B20" s="9">
        <v>0</v>
      </c>
      <c r="C20" s="9">
        <f t="shared" si="6"/>
        <v>11971.59</v>
      </c>
      <c r="D20" s="9">
        <v>11971.59</v>
      </c>
      <c r="E20" s="9">
        <v>1949.04</v>
      </c>
      <c r="F20" s="9">
        <v>176.85</v>
      </c>
      <c r="G20" s="10">
        <f t="shared" si="7"/>
        <v>1772.19</v>
      </c>
      <c r="H20" s="10">
        <f t="shared" si="8"/>
        <v>10022.549999999999</v>
      </c>
      <c r="M20" s="18"/>
    </row>
    <row r="21" spans="1:13" s="7" customFormat="1" x14ac:dyDescent="0.25">
      <c r="A21" s="8" t="s">
        <v>5</v>
      </c>
      <c r="B21" s="9">
        <v>200000</v>
      </c>
      <c r="C21" s="9">
        <f t="shared" si="6"/>
        <v>0</v>
      </c>
      <c r="D21" s="9">
        <v>200000</v>
      </c>
      <c r="E21" s="9">
        <v>79625</v>
      </c>
      <c r="F21" s="9">
        <v>79625</v>
      </c>
      <c r="G21" s="10">
        <f t="shared" si="7"/>
        <v>0</v>
      </c>
      <c r="H21" s="10">
        <f t="shared" si="8"/>
        <v>120375</v>
      </c>
      <c r="M21" s="18"/>
    </row>
    <row r="22" spans="1:13" s="7" customFormat="1" x14ac:dyDescent="0.25">
      <c r="A22" s="8" t="s">
        <v>6</v>
      </c>
      <c r="B22" s="9">
        <v>147921.46</v>
      </c>
      <c r="C22" s="9">
        <f t="shared" si="6"/>
        <v>5848001.5</v>
      </c>
      <c r="D22" s="9">
        <v>5995922.96</v>
      </c>
      <c r="E22" s="9">
        <v>449877.3</v>
      </c>
      <c r="F22" s="9">
        <v>449877.3</v>
      </c>
      <c r="G22" s="10">
        <f t="shared" si="7"/>
        <v>0</v>
      </c>
      <c r="H22" s="10">
        <f t="shared" si="8"/>
        <v>5546045.6600000001</v>
      </c>
      <c r="M22" s="18"/>
    </row>
    <row r="23" spans="1:13" s="7" customFormat="1" x14ac:dyDescent="0.25">
      <c r="A23" s="11" t="s">
        <v>24</v>
      </c>
      <c r="B23" s="12">
        <f>SUM(B15:B22)</f>
        <v>109216823.36999999</v>
      </c>
      <c r="C23" s="12">
        <f t="shared" ref="C23:H23" si="9">SUM(C15:C22)</f>
        <v>68986388.560000002</v>
      </c>
      <c r="D23" s="12">
        <f t="shared" si="9"/>
        <v>178203211.93000001</v>
      </c>
      <c r="E23" s="12">
        <f t="shared" si="9"/>
        <v>116762169.52000001</v>
      </c>
      <c r="F23" s="12">
        <f t="shared" si="9"/>
        <v>106368347.45</v>
      </c>
      <c r="G23" s="12">
        <f t="shared" si="9"/>
        <v>10393822.069999995</v>
      </c>
      <c r="H23" s="12">
        <f t="shared" si="9"/>
        <v>61441042.409999996</v>
      </c>
      <c r="M23" s="18"/>
    </row>
    <row r="24" spans="1:13" s="7" customFormat="1" x14ac:dyDescent="0.25">
      <c r="A24" s="14"/>
      <c r="B24" s="14"/>
      <c r="C24" s="14"/>
      <c r="D24" s="14"/>
      <c r="E24" s="14"/>
      <c r="F24" s="14"/>
      <c r="G24" s="14"/>
      <c r="H24" s="14"/>
      <c r="M24" s="18"/>
    </row>
    <row r="25" spans="1:13" s="15" customFormat="1" ht="15" customHeight="1" x14ac:dyDescent="0.25">
      <c r="A25" s="8" t="s">
        <v>15</v>
      </c>
      <c r="B25" s="9">
        <f>+B12</f>
        <v>109216823.36999999</v>
      </c>
      <c r="C25" s="9">
        <f t="shared" ref="C25:H25" si="10">+C12</f>
        <v>68986388.560000002</v>
      </c>
      <c r="D25" s="9">
        <f t="shared" si="10"/>
        <v>178203211.93000001</v>
      </c>
      <c r="E25" s="9">
        <f t="shared" si="10"/>
        <v>120927919.27</v>
      </c>
      <c r="F25" s="9">
        <f t="shared" si="10"/>
        <v>95092456.059999987</v>
      </c>
      <c r="G25" s="10">
        <f t="shared" si="10"/>
        <v>25835463.210000005</v>
      </c>
      <c r="H25" s="10">
        <f t="shared" si="10"/>
        <v>57275292.660000004</v>
      </c>
      <c r="M25" s="19"/>
    </row>
    <row r="26" spans="1:13" s="15" customFormat="1" ht="15" customHeight="1" x14ac:dyDescent="0.25">
      <c r="A26" s="8" t="s">
        <v>24</v>
      </c>
      <c r="B26" s="9">
        <f>+B23</f>
        <v>109216823.36999999</v>
      </c>
      <c r="C26" s="9">
        <f t="shared" ref="C26:H26" si="11">+C23</f>
        <v>68986388.560000002</v>
      </c>
      <c r="D26" s="9">
        <f t="shared" si="11"/>
        <v>178203211.93000001</v>
      </c>
      <c r="E26" s="9">
        <f t="shared" si="11"/>
        <v>116762169.52000001</v>
      </c>
      <c r="F26" s="9">
        <f t="shared" si="11"/>
        <v>106368347.45</v>
      </c>
      <c r="G26" s="10">
        <f t="shared" si="11"/>
        <v>10393822.069999995</v>
      </c>
      <c r="H26" s="10">
        <f t="shared" si="11"/>
        <v>61441042.409999996</v>
      </c>
      <c r="M26" s="19"/>
    </row>
    <row r="27" spans="1:13" s="15" customFormat="1" ht="15" customHeight="1" x14ac:dyDescent="0.25">
      <c r="A27" s="11" t="s">
        <v>25</v>
      </c>
      <c r="B27" s="12">
        <f>+B25-B26</f>
        <v>0</v>
      </c>
      <c r="C27" s="12">
        <f t="shared" ref="C27:G27" si="12">+C25-C26</f>
        <v>0</v>
      </c>
      <c r="D27" s="12">
        <f t="shared" si="12"/>
        <v>0</v>
      </c>
      <c r="E27" s="12">
        <f t="shared" si="12"/>
        <v>4165749.7499999851</v>
      </c>
      <c r="F27" s="12">
        <f t="shared" si="12"/>
        <v>-11275891.390000015</v>
      </c>
      <c r="G27" s="13">
        <f t="shared" si="12"/>
        <v>15441641.14000001</v>
      </c>
      <c r="H27" s="13">
        <f>-H25+H26</f>
        <v>4165749.7499999925</v>
      </c>
      <c r="M27" s="19"/>
    </row>
    <row r="28" spans="1:13" s="7" customFormat="1" x14ac:dyDescent="0.25">
      <c r="A28" s="14"/>
      <c r="B28" s="14"/>
      <c r="C28" s="14"/>
      <c r="D28" s="14"/>
      <c r="E28" s="14"/>
      <c r="F28" s="14"/>
      <c r="G28" s="14"/>
      <c r="H28" s="14"/>
      <c r="M28" s="18"/>
    </row>
    <row r="29" spans="1:13" s="7" customFormat="1" x14ac:dyDescent="0.25">
      <c r="A29" s="14"/>
      <c r="B29" s="14"/>
      <c r="C29" s="14"/>
      <c r="D29" s="14"/>
      <c r="E29" s="14"/>
      <c r="F29" s="20"/>
      <c r="G29" s="20"/>
      <c r="H29" s="14"/>
      <c r="M29" s="18"/>
    </row>
    <row r="30" spans="1:13" s="7" customFormat="1" x14ac:dyDescent="0.25">
      <c r="A30" s="14"/>
      <c r="B30" s="14"/>
      <c r="C30" s="14"/>
      <c r="D30" s="14"/>
      <c r="E30" s="14"/>
      <c r="F30" s="14"/>
      <c r="G30" s="14"/>
      <c r="H30" s="14"/>
      <c r="M30" s="18"/>
    </row>
    <row r="31" spans="1:13" s="7" customFormat="1" x14ac:dyDescent="0.25">
      <c r="A31" s="14"/>
      <c r="B31" s="14"/>
      <c r="C31" s="14"/>
      <c r="D31" s="14"/>
      <c r="E31" s="14"/>
      <c r="F31" s="14"/>
      <c r="G31" s="14"/>
      <c r="H31" s="14"/>
      <c r="M31" s="18"/>
    </row>
    <row r="32" spans="1:13" s="7" customFormat="1" x14ac:dyDescent="0.25">
      <c r="M3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2020-11-12T07:22:57Z</dcterms:created>
  <dcterms:modified xsi:type="dcterms:W3CDTF">2021-07-23T09:42:33Z</dcterms:modified>
</cp:coreProperties>
</file>